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8790" windowHeight="7830" activeTab="0"/>
  </bookViews>
  <sheets>
    <sheet name="Alkalinity EP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<sst xmlns="http://schemas.openxmlformats.org/spreadsheetml/2006/main" count="21" uniqueCount="21">
  <si>
    <t>pH</t>
  </si>
  <si>
    <t>pKw</t>
  </si>
  <si>
    <t>pK1</t>
  </si>
  <si>
    <t>pK2</t>
  </si>
  <si>
    <t>Kw</t>
  </si>
  <si>
    <t>K1</t>
  </si>
  <si>
    <t>K2</t>
  </si>
  <si>
    <r>
      <t>[H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0"/>
      </rPr>
      <t>]</t>
    </r>
  </si>
  <si>
    <r>
      <t>a</t>
    </r>
    <r>
      <rPr>
        <vertAlign val="subscript"/>
        <sz val="10"/>
        <rFont val="Arial"/>
        <family val="2"/>
      </rPr>
      <t>0</t>
    </r>
  </si>
  <si>
    <r>
      <t>a</t>
    </r>
    <r>
      <rPr>
        <vertAlign val="subscript"/>
        <sz val="10"/>
        <rFont val="Arial"/>
        <family val="2"/>
      </rPr>
      <t>2</t>
    </r>
  </si>
  <si>
    <r>
      <t>a</t>
    </r>
    <r>
      <rPr>
        <vertAlign val="subscript"/>
        <sz val="10"/>
        <rFont val="Arial"/>
        <family val="2"/>
      </rPr>
      <t>1</t>
    </r>
  </si>
  <si>
    <r>
      <t>c</t>
    </r>
    <r>
      <rPr>
        <vertAlign val="subscript"/>
        <sz val="10"/>
        <rFont val="Arial"/>
        <family val="2"/>
      </rPr>
      <t>T</t>
    </r>
  </si>
  <si>
    <r>
      <t>log [H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*]</t>
    </r>
  </si>
  <si>
    <r>
      <t>log [HCO</t>
    </r>
    <r>
      <rPr>
        <vertAlign val="subscript"/>
        <sz val="10"/>
        <rFont val="Arial"/>
        <family val="2"/>
      </rPr>
      <t>3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2"/>
      </rPr>
      <t>]</t>
    </r>
  </si>
  <si>
    <r>
      <t>log [CO</t>
    </r>
    <r>
      <rPr>
        <vertAlign val="subscript"/>
        <sz val="10"/>
        <rFont val="Arial"/>
        <family val="2"/>
      </rPr>
      <t>3</t>
    </r>
    <r>
      <rPr>
        <vertAlign val="superscript"/>
        <sz val="10"/>
        <rFont val="Arial"/>
        <family val="2"/>
      </rPr>
      <t>2-</t>
    </r>
    <r>
      <rPr>
        <sz val="10"/>
        <rFont val="Arial"/>
        <family val="2"/>
      </rPr>
      <t>]</t>
    </r>
  </si>
  <si>
    <r>
      <t>log [H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2"/>
      </rPr>
      <t>]</t>
    </r>
  </si>
  <si>
    <r>
      <t>log [OH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2"/>
      </rPr>
      <t>]</t>
    </r>
  </si>
  <si>
    <r>
      <t>log [CO</t>
    </r>
    <r>
      <rPr>
        <vertAlign val="subscript"/>
        <sz val="10"/>
        <rFont val="Arial"/>
        <family val="2"/>
      </rPr>
      <t>3</t>
    </r>
    <r>
      <rPr>
        <vertAlign val="superscript"/>
        <sz val="10"/>
        <rFont val="Arial"/>
        <family val="2"/>
      </rPr>
      <t>2-</t>
    </r>
    <r>
      <rPr>
        <sz val="10"/>
        <rFont val="Arial"/>
        <family val="2"/>
      </rPr>
      <t>]2</t>
    </r>
  </si>
  <si>
    <r>
      <t>log [HCO</t>
    </r>
    <r>
      <rPr>
        <vertAlign val="subscript"/>
        <sz val="10"/>
        <rFont val="Arial"/>
        <family val="2"/>
      </rPr>
      <t>3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2"/>
      </rPr>
      <t>]2</t>
    </r>
  </si>
  <si>
    <r>
      <t>log [H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*]2</t>
    </r>
  </si>
  <si>
    <t>Comparison of effect of  various CT on alkalinity EP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</si>
</sst>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"/>
  </numFmts>
  <fonts count="9">
    <font>
      <sz val="10"/>
      <name val="Arial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b/>
      <sz val="10.25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8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Alignment="1">
      <alignment/>
    </xf>
    <xf numFmtId="11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Speciation diagram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0325"/>
          <c:w val="0.805"/>
          <c:h val="0.825"/>
        </c:manualLayout>
      </c:layout>
      <c:scatterChart>
        <c:scatterStyle val="smooth"/>
        <c:varyColors val="0"/>
        <c:ser>
          <c:idx val="5"/>
          <c:order val="0"/>
          <c:tx>
            <c:strRef>
              <c:f>'[1]Speciation diagram'!$H$10</c:f>
              <c:strCache>
                <c:ptCount val="1"/>
                <c:pt idx="0">
                  <c:v>log [H2CO3*]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'[1]Speciation diagram'!$C$11:$C$151</c:f>
              <c:numCach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</c:numCache>
            </c:numRef>
          </c:xVal>
          <c:yVal>
            <c:numRef>
              <c:f>'[1]Speciation diagram'!$H$11:$H$151</c:f>
              <c:numCache>
                <c:ptCount val="141"/>
                <c:pt idx="0">
                  <c:v>-3.0000001939921757</c:v>
                </c:pt>
                <c:pt idx="1">
                  <c:v>-3.000000244221666</c:v>
                </c:pt>
                <c:pt idx="2">
                  <c:v>-3.0000003074568387</c:v>
                </c:pt>
                <c:pt idx="3">
                  <c:v>-3.000000387065192</c:v>
                </c:pt>
                <c:pt idx="4">
                  <c:v>-3.00000048728615</c:v>
                </c:pt>
                <c:pt idx="5">
                  <c:v>-3.000000613456828</c:v>
                </c:pt>
                <c:pt idx="6">
                  <c:v>-3.0000007722962483</c:v>
                </c:pt>
                <c:pt idx="7">
                  <c:v>-3.000000972263149</c:v>
                </c:pt>
                <c:pt idx="8">
                  <c:v>-3.0000012240064304</c:v>
                </c:pt>
                <c:pt idx="9">
                  <c:v>-3.0000015409322374</c:v>
                </c:pt>
                <c:pt idx="10">
                  <c:v>-3.0000019399178606</c:v>
                </c:pt>
                <c:pt idx="11">
                  <c:v>-3.0000024422104796</c:v>
                </c:pt>
                <c:pt idx="12">
                  <c:v>-3.0000030745585957</c:v>
                </c:pt>
                <c:pt idx="13">
                  <c:v>-3.0000038706363994</c:v>
                </c:pt>
                <c:pt idx="14">
                  <c:v>-3.0000048728369015</c:v>
                </c:pt>
                <c:pt idx="15">
                  <c:v>-3.000006134529294</c:v>
                </c:pt>
                <c:pt idx="16">
                  <c:v>-3.0000077229006976</c:v>
                </c:pt>
                <c:pt idx="17">
                  <c:v>-3.000009722533563</c:v>
                </c:pt>
                <c:pt idx="18">
                  <c:v>-3.0000122399091027</c:v>
                </c:pt>
                <c:pt idx="19">
                  <c:v>-3.0000154090763966</c:v>
                </c:pt>
                <c:pt idx="20">
                  <c:v>-3.0000193987887607</c:v>
                </c:pt>
                <c:pt idx="21">
                  <c:v>-3.000024421486937</c:v>
                </c:pt>
                <c:pt idx="22">
                  <c:v>-3.0000307446067294</c:v>
                </c:pt>
                <c:pt idx="23">
                  <c:v>-3.0000387048120443</c:v>
                </c:pt>
                <c:pt idx="24">
                  <c:v>-3.0000487259093847</c:v>
                </c:pt>
                <c:pt idx="25">
                  <c:v>-3.000061341394769</c:v>
                </c:pt>
                <c:pt idx="26">
                  <c:v>-3.0000772228289594</c:v>
                </c:pt>
                <c:pt idx="27">
                  <c:v>-3.0000972155444603</c:v>
                </c:pt>
                <c:pt idx="28">
                  <c:v>-3.0001223835737267</c:v>
                </c:pt>
                <c:pt idx="29">
                  <c:v>-3.000154066172019</c:v>
                </c:pt>
                <c:pt idx="30">
                  <c:v>-3.0001939489146245</c:v>
                </c:pt>
                <c:pt idx="31">
                  <c:v>-3.0002441531065944</c:v>
                </c:pt>
                <c:pt idx="32">
                  <c:v>-3.000307348190333</c:v>
                </c:pt>
                <c:pt idx="33">
                  <c:v>-3.000386893016746</c:v>
                </c:pt>
                <c:pt idx="34">
                  <c:v>-3.000487013312618</c:v>
                </c:pt>
                <c:pt idx="35">
                  <c:v>-3.000613024493584</c:v>
                </c:pt>
                <c:pt idx="36">
                  <c:v>-3.0007716112117344</c:v>
                </c:pt>
                <c:pt idx="37">
                  <c:v>-3.0009711777717283</c:v>
                </c:pt>
                <c:pt idx="38">
                  <c:v>-3.0012222868873537</c:v>
                </c:pt>
                <c:pt idx="39">
                  <c:v>-3.0015382082684336</c:v>
                </c:pt>
                <c:pt idx="40">
                  <c:v>-3.0019356032976554</c:v>
                </c:pt>
                <c:pt idx="41">
                  <c:v>-3.0024353776112593</c:v>
                </c:pt>
                <c:pt idx="42">
                  <c:v>-3.0030637396904463</c:v>
                </c:pt>
                <c:pt idx="43">
                  <c:v>-3.003853510411606</c:v>
                </c:pt>
                <c:pt idx="44">
                  <c:v>-3.0048457354568687</c:v>
                </c:pt>
                <c:pt idx="45">
                  <c:v>-3.0060916587163558</c:v>
                </c:pt>
                <c:pt idx="46">
                  <c:v>-3.0076551188605873</c:v>
                </c:pt>
                <c:pt idx="47">
                  <c:v>-3.009615430733161</c:v>
                </c:pt>
                <c:pt idx="48">
                  <c:v>-3.0120708043823043</c:v>
                </c:pt>
                <c:pt idx="49">
                  <c:v>-3.0151423318886232</c:v>
                </c:pt>
                <c:pt idx="50">
                  <c:v>-3.018978527904935</c:v>
                </c:pt>
                <c:pt idx="51">
                  <c:v>-3.0237603338861465</c:v>
                </c:pt>
                <c:pt idx="52">
                  <c:v>-3.029706376487477</c:v>
                </c:pt>
                <c:pt idx="53">
                  <c:v>-3.037078096120865</c:v>
                </c:pt>
                <c:pt idx="54">
                  <c:v>-3.046184126103068</c:v>
                </c:pt>
                <c:pt idx="55">
                  <c:v>-3.0573830143369065</c:v>
                </c:pt>
                <c:pt idx="56">
                  <c:v>-3.07108307361069</c:v>
                </c:pt>
                <c:pt idx="57">
                  <c:v>-3.0877379017108013</c:v>
                </c:pt>
                <c:pt idx="58">
                  <c:v>-3.107836059438428</c:v>
                </c:pt>
                <c:pt idx="59">
                  <c:v>-3.1318837057415356</c:v>
                </c:pt>
                <c:pt idx="60">
                  <c:v>-3.1603798278764157</c:v>
                </c:pt>
                <c:pt idx="61">
                  <c:v>-3.193785124932263</c:v>
                </c:pt>
                <c:pt idx="62">
                  <c:v>-3.2324874252260636</c:v>
                </c:pt>
                <c:pt idx="63">
                  <c:v>-3.2767682561168074</c:v>
                </c:pt>
                <c:pt idx="64">
                  <c:v>-3.326776135198348</c:v>
                </c:pt>
                <c:pt idx="65">
                  <c:v>-3.382511689656411</c:v>
                </c:pt>
                <c:pt idx="66">
                  <c:v>-3.4438276789551305</c:v>
                </c:pt>
                <c:pt idx="67">
                  <c:v>-3.510443923912601</c:v>
                </c:pt>
                <c:pt idx="68">
                  <c:v>-3.5819740726829337</c:v>
                </c:pt>
                <c:pt idx="69">
                  <c:v>-3.6579591015012394</c:v>
                </c:pt>
                <c:pt idx="70">
                  <c:v>-3.7379019848505632</c:v>
                </c:pt>
                <c:pt idx="71">
                  <c:v>-3.8212989197077674</c:v>
                </c:pt>
                <c:pt idx="72">
                  <c:v>-3.90766422704762</c:v>
                </c:pt>
                <c:pt idx="73">
                  <c:v>-3.996547877278992</c:v>
                </c:pt>
                <c:pt idx="74">
                  <c:v>-4.087546008647596</c:v>
                </c:pt>
                <c:pt idx="75">
                  <c:v>-4.180305648704019</c:v>
                </c:pt>
                <c:pt idx="76">
                  <c:v>-4.274525162751567</c:v>
                </c:pt>
                <c:pt idx="77">
                  <c:v>-4.369951903149017</c:v>
                </c:pt>
                <c:pt idx="78">
                  <c:v>-4.46637829199521</c:v>
                </c:pt>
                <c:pt idx="79">
                  <c:v>-4.563637268015906</c:v>
                </c:pt>
                <c:pt idx="80">
                  <c:v>-4.661597744849297</c:v>
                </c:pt>
                <c:pt idx="81">
                  <c:v>-4.760160498008063</c:v>
                </c:pt>
                <c:pt idx="82">
                  <c:v>-4.859254729663726</c:v>
                </c:pt>
                <c:pt idx="83">
                  <c:v>-4.9588354477516114</c:v>
                </c:pt>
                <c:pt idx="84">
                  <c:v>-5.0588817268041915</c:v>
                </c:pt>
                <c:pt idx="85">
                  <c:v>-5.159395879580021</c:v>
                </c:pt>
                <c:pt idx="86">
                  <c:v>-5.2604035492270125</c:v>
                </c:pt>
                <c:pt idx="87">
                  <c:v>-5.3619547210235945</c:v>
                </c:pt>
                <c:pt idx="88">
                  <c:v>-5.464125641099544</c:v>
                </c:pt>
                <c:pt idx="89">
                  <c:v>-5.567021607276614</c:v>
                </c:pt>
                <c:pt idx="90">
                  <c:v>-5.6707805536635885</c:v>
                </c:pt>
                <c:pt idx="91">
                  <c:v>-5.77557727387695</c:v>
                </c:pt>
                <c:pt idx="92">
                  <c:v>-5.881628004878578</c:v>
                </c:pt>
                <c:pt idx="93">
                  <c:v>-5.98919491313132</c:v>
                </c:pt>
                <c:pt idx="94">
                  <c:v>-6.098589782800926</c:v>
                </c:pt>
                <c:pt idx="95">
                  <c:v>-6.210175914489043</c:v>
                </c:pt>
                <c:pt idx="96">
                  <c:v>-6.324366945455051</c:v>
                </c:pt>
                <c:pt idx="97">
                  <c:v>-6.441621087038219</c:v>
                </c:pt>
                <c:pt idx="98">
                  <c:v>-6.562429283168424</c:v>
                </c:pt>
                <c:pt idx="99">
                  <c:v>-6.687296201808141</c:v>
                </c:pt>
                <c:pt idx="100">
                  <c:v>-6.816713929897296</c:v>
                </c:pt>
                <c:pt idx="101">
                  <c:v>-6.951129768833592</c:v>
                </c:pt>
                <c:pt idx="102">
                  <c:v>-7.090911382484633</c:v>
                </c:pt>
                <c:pt idx="103">
                  <c:v>-7.236314189769626</c:v>
                </c:pt>
                <c:pt idx="104">
                  <c:v>-7.387456601609829</c:v>
                </c:pt>
                <c:pt idx="105">
                  <c:v>-7.544307916548306</c:v>
                </c:pt>
                <c:pt idx="106">
                  <c:v>-7.7066913846947855</c:v>
                </c:pt>
                <c:pt idx="107">
                  <c:v>-7.8743017853926</c:v>
                </c:pt>
                <c:pt idx="108">
                  <c:v>-8.046733927187205</c:v>
                </c:pt>
                <c:pt idx="109">
                  <c:v>-8.223516740856986</c:v>
                </c:pt>
                <c:pt idx="110">
                  <c:v>-8.404147489252532</c:v>
                </c:pt>
                <c:pt idx="111">
                  <c:v>-8.588121783808866</c:v>
                </c:pt>
                <c:pt idx="112">
                  <c:v>-8.774956904798941</c:v>
                </c:pt>
                <c:pt idx="113">
                  <c:v>-8.964207693259429</c:v>
                </c:pt>
                <c:pt idx="114">
                  <c:v>-9.155475591816483</c:v>
                </c:pt>
                <c:pt idx="115">
                  <c:v>-9.348412135203688</c:v>
                </c:pt>
                <c:pt idx="116">
                  <c:v>-9.542718415043064</c:v>
                </c:pt>
                <c:pt idx="117">
                  <c:v>-9.738141939112746</c:v>
                </c:pt>
                <c:pt idx="118">
                  <c:v>-9.934472039485724</c:v>
                </c:pt>
                <c:pt idx="119">
                  <c:v>-10.131534676852002</c:v>
                </c:pt>
                <c:pt idx="120">
                  <c:v>-10.329187208684855</c:v>
                </c:pt>
                <c:pt idx="121">
                  <c:v>-10.527313465537642</c:v>
                </c:pt>
                <c:pt idx="122">
                  <c:v>-10.72581931702372</c:v>
                </c:pt>
                <c:pt idx="123">
                  <c:v>-10.924628799222553</c:v>
                </c:pt>
                <c:pt idx="124">
                  <c:v>-11.123680806568217</c:v>
                </c:pt>
                <c:pt idx="125">
                  <c:v>-11.322926312086926</c:v>
                </c:pt>
                <c:pt idx="126">
                  <c:v>-11.522326060498848</c:v>
                </c:pt>
                <c:pt idx="127">
                  <c:v>-11.721848671906335</c:v>
                </c:pt>
                <c:pt idx="128">
                  <c:v>-11.9214690944265</c:v>
                </c:pt>
                <c:pt idx="129">
                  <c:v>-12.121167348766004</c:v>
                </c:pt>
                <c:pt idx="130">
                  <c:v>-12.320927514203392</c:v>
                </c:pt>
                <c:pt idx="131">
                  <c:v>-12.520736912426706</c:v>
                </c:pt>
                <c:pt idx="132">
                  <c:v>-12.72058545243076</c:v>
                </c:pt>
                <c:pt idx="133">
                  <c:v>-12.92046510583318</c:v>
                </c:pt>
                <c:pt idx="134">
                  <c:v>-13.120369487366117</c:v>
                </c:pt>
                <c:pt idx="135">
                  <c:v>-13.320293519915506</c:v>
                </c:pt>
                <c:pt idx="136">
                  <c:v>-13.52023316735528</c:v>
                </c:pt>
                <c:pt idx="137">
                  <c:v>-13.720185221636248</c:v>
                </c:pt>
                <c:pt idx="138">
                  <c:v>-13.920147133226186</c:v>
                </c:pt>
                <c:pt idx="139">
                  <c:v>-14.120116876146442</c:v>
                </c:pt>
                <c:pt idx="140">
                  <c:v>-14.32009284059168</c:v>
                </c:pt>
              </c:numCache>
            </c:numRef>
          </c:yVal>
          <c:smooth val="1"/>
        </c:ser>
        <c:ser>
          <c:idx val="6"/>
          <c:order val="1"/>
          <c:tx>
            <c:strRef>
              <c:f>'[1]Speciation diagram'!$I$10</c:f>
              <c:strCache>
                <c:ptCount val="1"/>
                <c:pt idx="0">
                  <c:v>log [HCO3-]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'[1]Speciation diagram'!$C$11:$C$151</c:f>
              <c:numCach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</c:numCache>
            </c:numRef>
          </c:xVal>
          <c:yVal>
            <c:numRef>
              <c:f>'[1]Speciation diagram'!$I$11:$I$151</c:f>
              <c:numCache>
                <c:ptCount val="141"/>
                <c:pt idx="0">
                  <c:v>-9.350000193992177</c:v>
                </c:pt>
                <c:pt idx="1">
                  <c:v>-9.250000244221665</c:v>
                </c:pt>
                <c:pt idx="2">
                  <c:v>-9.150000307456839</c:v>
                </c:pt>
                <c:pt idx="3">
                  <c:v>-9.050000387065191</c:v>
                </c:pt>
                <c:pt idx="4">
                  <c:v>-8.95000048728615</c:v>
                </c:pt>
                <c:pt idx="5">
                  <c:v>-8.850000613456828</c:v>
                </c:pt>
                <c:pt idx="6">
                  <c:v>-8.750000772296248</c:v>
                </c:pt>
                <c:pt idx="7">
                  <c:v>-8.650000972263149</c:v>
                </c:pt>
                <c:pt idx="8">
                  <c:v>-8.55000122400643</c:v>
                </c:pt>
                <c:pt idx="9">
                  <c:v>-8.450001540932238</c:v>
                </c:pt>
                <c:pt idx="10">
                  <c:v>-8.35000193991786</c:v>
                </c:pt>
                <c:pt idx="11">
                  <c:v>-8.25000244221048</c:v>
                </c:pt>
                <c:pt idx="12">
                  <c:v>-8.150003074558596</c:v>
                </c:pt>
                <c:pt idx="13">
                  <c:v>-8.050003870636399</c:v>
                </c:pt>
                <c:pt idx="14">
                  <c:v>-7.950004872836901</c:v>
                </c:pt>
                <c:pt idx="15">
                  <c:v>-7.850006134529294</c:v>
                </c:pt>
                <c:pt idx="16">
                  <c:v>-7.750007722900698</c:v>
                </c:pt>
                <c:pt idx="17">
                  <c:v>-7.650009722533563</c:v>
                </c:pt>
                <c:pt idx="18">
                  <c:v>-7.550012239909102</c:v>
                </c:pt>
                <c:pt idx="19">
                  <c:v>-7.4500154090763955</c:v>
                </c:pt>
                <c:pt idx="20">
                  <c:v>-7.35001939878876</c:v>
                </c:pt>
                <c:pt idx="21">
                  <c:v>-7.250024421486937</c:v>
                </c:pt>
                <c:pt idx="22">
                  <c:v>-7.150030744606728</c:v>
                </c:pt>
                <c:pt idx="23">
                  <c:v>-7.050038704812043</c:v>
                </c:pt>
                <c:pt idx="24">
                  <c:v>-6.950048725909384</c:v>
                </c:pt>
                <c:pt idx="25">
                  <c:v>-6.850061341394768</c:v>
                </c:pt>
                <c:pt idx="26">
                  <c:v>-6.750077222828958</c:v>
                </c:pt>
                <c:pt idx="27">
                  <c:v>-6.650097215544459</c:v>
                </c:pt>
                <c:pt idx="28">
                  <c:v>-6.550122383573726</c:v>
                </c:pt>
                <c:pt idx="29">
                  <c:v>-6.450154066172018</c:v>
                </c:pt>
                <c:pt idx="30">
                  <c:v>-6.350193948914623</c:v>
                </c:pt>
                <c:pt idx="31">
                  <c:v>-6.250244153106593</c:v>
                </c:pt>
                <c:pt idx="32">
                  <c:v>-6.150307348190331</c:v>
                </c:pt>
                <c:pt idx="33">
                  <c:v>-6.050386893016745</c:v>
                </c:pt>
                <c:pt idx="34">
                  <c:v>-5.950487013312616</c:v>
                </c:pt>
                <c:pt idx="35">
                  <c:v>-5.8506130244935814</c:v>
                </c:pt>
                <c:pt idx="36">
                  <c:v>-5.750771611211732</c:v>
                </c:pt>
                <c:pt idx="37">
                  <c:v>-5.6509711777717255</c:v>
                </c:pt>
                <c:pt idx="38">
                  <c:v>-5.55122228688735</c:v>
                </c:pt>
                <c:pt idx="39">
                  <c:v>-5.451538208268431</c:v>
                </c:pt>
                <c:pt idx="40">
                  <c:v>-5.351935603297654</c:v>
                </c:pt>
                <c:pt idx="41">
                  <c:v>-5.252435377611258</c:v>
                </c:pt>
                <c:pt idx="42">
                  <c:v>-5.153063739690445</c:v>
                </c:pt>
                <c:pt idx="43">
                  <c:v>-5.053853510411605</c:v>
                </c:pt>
                <c:pt idx="44">
                  <c:v>-4.954845735456868</c:v>
                </c:pt>
                <c:pt idx="45">
                  <c:v>-4.856091658716355</c:v>
                </c:pt>
                <c:pt idx="46">
                  <c:v>-4.757655118860587</c:v>
                </c:pt>
                <c:pt idx="47">
                  <c:v>-4.659615430733161</c:v>
                </c:pt>
                <c:pt idx="48">
                  <c:v>-4.562070804382305</c:v>
                </c:pt>
                <c:pt idx="49">
                  <c:v>-4.465142331888624</c:v>
                </c:pt>
                <c:pt idx="50">
                  <c:v>-4.368978527904936</c:v>
                </c:pt>
                <c:pt idx="51">
                  <c:v>-4.273760333886148</c:v>
                </c:pt>
                <c:pt idx="52">
                  <c:v>-4.17970637648748</c:v>
                </c:pt>
                <c:pt idx="53">
                  <c:v>-4.087078096120868</c:v>
                </c:pt>
                <c:pt idx="54">
                  <c:v>-3.99618412610307</c:v>
                </c:pt>
                <c:pt idx="55">
                  <c:v>-3.907383014336909</c:v>
                </c:pt>
                <c:pt idx="56">
                  <c:v>-3.821083073610693</c:v>
                </c:pt>
                <c:pt idx="57">
                  <c:v>-3.7377379017108048</c:v>
                </c:pt>
                <c:pt idx="58">
                  <c:v>-3.6578360594384316</c:v>
                </c:pt>
                <c:pt idx="59">
                  <c:v>-3.5818837057415402</c:v>
                </c:pt>
                <c:pt idx="60">
                  <c:v>-3.5103798278764207</c:v>
                </c:pt>
                <c:pt idx="61">
                  <c:v>-3.4437851249322677</c:v>
                </c:pt>
                <c:pt idx="62">
                  <c:v>-3.3824874252260693</c:v>
                </c:pt>
                <c:pt idx="63">
                  <c:v>-3.3267682561168135</c:v>
                </c:pt>
                <c:pt idx="64">
                  <c:v>-3.276776135198354</c:v>
                </c:pt>
                <c:pt idx="65">
                  <c:v>-3.232511689656417</c:v>
                </c:pt>
                <c:pt idx="66">
                  <c:v>-3.193827678955137</c:v>
                </c:pt>
                <c:pt idx="67">
                  <c:v>-3.160443923912608</c:v>
                </c:pt>
                <c:pt idx="68">
                  <c:v>-3.131974072682941</c:v>
                </c:pt>
                <c:pt idx="69">
                  <c:v>-3.107959101501247</c:v>
                </c:pt>
                <c:pt idx="70">
                  <c:v>-3.0879019848505718</c:v>
                </c:pt>
                <c:pt idx="71">
                  <c:v>-3.071298919707775</c:v>
                </c:pt>
                <c:pt idx="72">
                  <c:v>-3.057664227047628</c:v>
                </c:pt>
                <c:pt idx="73">
                  <c:v>-3.046547877279001</c:v>
                </c:pt>
                <c:pt idx="74">
                  <c:v>-3.037546008647605</c:v>
                </c:pt>
                <c:pt idx="75">
                  <c:v>-3.0303056487040285</c:v>
                </c:pt>
                <c:pt idx="76">
                  <c:v>-3.0245251627515763</c:v>
                </c:pt>
                <c:pt idx="77">
                  <c:v>-3.019951903149028</c:v>
                </c:pt>
                <c:pt idx="78">
                  <c:v>-3.016378291995221</c:v>
                </c:pt>
                <c:pt idx="79">
                  <c:v>-3.013637268015917</c:v>
                </c:pt>
                <c:pt idx="80">
                  <c:v>-3.011597744849309</c:v>
                </c:pt>
                <c:pt idx="81">
                  <c:v>-3.0101604980080747</c:v>
                </c:pt>
                <c:pt idx="82">
                  <c:v>-3.009254729663738</c:v>
                </c:pt>
                <c:pt idx="83">
                  <c:v>-3.008835447751624</c:v>
                </c:pt>
                <c:pt idx="84">
                  <c:v>-3.0088817268042045</c:v>
                </c:pt>
                <c:pt idx="85">
                  <c:v>-3.009395879580035</c:v>
                </c:pt>
                <c:pt idx="86">
                  <c:v>-3.0104035492270262</c:v>
                </c:pt>
                <c:pt idx="87">
                  <c:v>-3.0119547210236086</c:v>
                </c:pt>
                <c:pt idx="88">
                  <c:v>-3.0141256410995587</c:v>
                </c:pt>
                <c:pt idx="89">
                  <c:v>-3.017021607276629</c:v>
                </c:pt>
                <c:pt idx="90">
                  <c:v>-3.020780553663604</c:v>
                </c:pt>
                <c:pt idx="91">
                  <c:v>-3.0255772738769653</c:v>
                </c:pt>
                <c:pt idx="92">
                  <c:v>-3.0316280048785944</c:v>
                </c:pt>
                <c:pt idx="93">
                  <c:v>-3.0391949131313356</c:v>
                </c:pt>
                <c:pt idx="94">
                  <c:v>-3.048589782800942</c:v>
                </c:pt>
                <c:pt idx="95">
                  <c:v>-3.060175914489059</c:v>
                </c:pt>
                <c:pt idx="96">
                  <c:v>-3.0743669454550675</c:v>
                </c:pt>
                <c:pt idx="97">
                  <c:v>-3.0916210870382357</c:v>
                </c:pt>
                <c:pt idx="98">
                  <c:v>-3.1124292831684413</c:v>
                </c:pt>
                <c:pt idx="99">
                  <c:v>-3.1372962018081587</c:v>
                </c:pt>
                <c:pt idx="100">
                  <c:v>-3.166713929897314</c:v>
                </c:pt>
                <c:pt idx="101">
                  <c:v>-3.2011297688336104</c:v>
                </c:pt>
                <c:pt idx="102">
                  <c:v>-3.2409113824846516</c:v>
                </c:pt>
                <c:pt idx="103">
                  <c:v>-3.2863141897696453</c:v>
                </c:pt>
                <c:pt idx="104">
                  <c:v>-3.337456601609849</c:v>
                </c:pt>
                <c:pt idx="105">
                  <c:v>-3.3943079165483256</c:v>
                </c:pt>
                <c:pt idx="106">
                  <c:v>-3.456691384694806</c:v>
                </c:pt>
                <c:pt idx="107">
                  <c:v>-3.5243017853926206</c:v>
                </c:pt>
                <c:pt idx="108">
                  <c:v>-3.5967339271872256</c:v>
                </c:pt>
                <c:pt idx="109">
                  <c:v>-3.6735167408570084</c:v>
                </c:pt>
                <c:pt idx="110">
                  <c:v>-3.754147489252554</c:v>
                </c:pt>
                <c:pt idx="111">
                  <c:v>-3.8381217838088895</c:v>
                </c:pt>
                <c:pt idx="112">
                  <c:v>-3.9249569047989645</c:v>
                </c:pt>
                <c:pt idx="113">
                  <c:v>-4.014207693259452</c:v>
                </c:pt>
                <c:pt idx="114">
                  <c:v>-4.105475591816506</c:v>
                </c:pt>
                <c:pt idx="115">
                  <c:v>-4.198412135203711</c:v>
                </c:pt>
                <c:pt idx="116">
                  <c:v>-4.292718415043086</c:v>
                </c:pt>
                <c:pt idx="117">
                  <c:v>-4.38814193911277</c:v>
                </c:pt>
                <c:pt idx="118">
                  <c:v>-4.484472039485749</c:v>
                </c:pt>
                <c:pt idx="119">
                  <c:v>-4.581534676852026</c:v>
                </c:pt>
                <c:pt idx="120">
                  <c:v>-4.67918720868488</c:v>
                </c:pt>
                <c:pt idx="121">
                  <c:v>-4.7773134655376674</c:v>
                </c:pt>
                <c:pt idx="122">
                  <c:v>-4.875819317023747</c:v>
                </c:pt>
                <c:pt idx="123">
                  <c:v>-4.97462879922258</c:v>
                </c:pt>
                <c:pt idx="124">
                  <c:v>-5.073680806568244</c:v>
                </c:pt>
                <c:pt idx="125">
                  <c:v>-5.172926312086954</c:v>
                </c:pt>
                <c:pt idx="126">
                  <c:v>-5.272326060498875</c:v>
                </c:pt>
                <c:pt idx="127">
                  <c:v>-5.3718486719063625</c:v>
                </c:pt>
                <c:pt idx="128">
                  <c:v>-5.47146909442653</c:v>
                </c:pt>
                <c:pt idx="129">
                  <c:v>-5.571167348766032</c:v>
                </c:pt>
                <c:pt idx="130">
                  <c:v>-5.670927514203421</c:v>
                </c:pt>
                <c:pt idx="131">
                  <c:v>-5.770736912426735</c:v>
                </c:pt>
                <c:pt idx="132">
                  <c:v>-5.870585452430789</c:v>
                </c:pt>
                <c:pt idx="133">
                  <c:v>-5.97046510583321</c:v>
                </c:pt>
                <c:pt idx="134">
                  <c:v>-6.070369487366149</c:v>
                </c:pt>
                <c:pt idx="135">
                  <c:v>-6.170293519915537</c:v>
                </c:pt>
                <c:pt idx="136">
                  <c:v>-6.27023316735531</c:v>
                </c:pt>
                <c:pt idx="137">
                  <c:v>-6.370185221636279</c:v>
                </c:pt>
                <c:pt idx="138">
                  <c:v>-6.470147133226216</c:v>
                </c:pt>
                <c:pt idx="139">
                  <c:v>-6.570116876146475</c:v>
                </c:pt>
                <c:pt idx="140">
                  <c:v>-6.670092840591714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'[1]Speciation diagram'!$K$10</c:f>
              <c:strCache>
                <c:ptCount val="1"/>
                <c:pt idx="0">
                  <c:v>log [H+]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'[1]Speciation diagram'!$C$11:$C$151</c:f>
              <c:numCach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</c:numCache>
            </c:numRef>
          </c:xVal>
          <c:yVal>
            <c:numRef>
              <c:f>'[1]Speciation diagram'!$K$11:$K$151</c:f>
              <c:numCache>
                <c:ptCount val="141"/>
                <c:pt idx="0">
                  <c:v>0</c:v>
                </c:pt>
                <c:pt idx="1">
                  <c:v>-0.1</c:v>
                </c:pt>
                <c:pt idx="2">
                  <c:v>-0.2</c:v>
                </c:pt>
                <c:pt idx="3">
                  <c:v>-0.30000000000000004</c:v>
                </c:pt>
                <c:pt idx="4">
                  <c:v>-0.4</c:v>
                </c:pt>
                <c:pt idx="5">
                  <c:v>-0.5</c:v>
                </c:pt>
                <c:pt idx="6">
                  <c:v>-0.6</c:v>
                </c:pt>
                <c:pt idx="7">
                  <c:v>-0.7</c:v>
                </c:pt>
                <c:pt idx="8">
                  <c:v>-0.7999999999999999</c:v>
                </c:pt>
                <c:pt idx="9">
                  <c:v>-0.8999999999999999</c:v>
                </c:pt>
                <c:pt idx="10">
                  <c:v>-0.9999999999999999</c:v>
                </c:pt>
                <c:pt idx="11">
                  <c:v>-1.0999999999999999</c:v>
                </c:pt>
                <c:pt idx="12">
                  <c:v>-1.2</c:v>
                </c:pt>
                <c:pt idx="13">
                  <c:v>-1.3</c:v>
                </c:pt>
                <c:pt idx="14">
                  <c:v>-1.4000000000000001</c:v>
                </c:pt>
                <c:pt idx="15">
                  <c:v>-1.5000000000000002</c:v>
                </c:pt>
                <c:pt idx="16">
                  <c:v>-1.6000000000000003</c:v>
                </c:pt>
                <c:pt idx="17">
                  <c:v>-1.7000000000000004</c:v>
                </c:pt>
                <c:pt idx="18">
                  <c:v>-1.8000000000000005</c:v>
                </c:pt>
                <c:pt idx="19">
                  <c:v>-1.9000000000000006</c:v>
                </c:pt>
                <c:pt idx="20">
                  <c:v>-2.0000000000000004</c:v>
                </c:pt>
                <c:pt idx="21">
                  <c:v>-2.1000000000000005</c:v>
                </c:pt>
                <c:pt idx="22">
                  <c:v>-2.2000000000000006</c:v>
                </c:pt>
                <c:pt idx="23">
                  <c:v>-2.3000000000000007</c:v>
                </c:pt>
                <c:pt idx="24">
                  <c:v>-2.400000000000001</c:v>
                </c:pt>
                <c:pt idx="25">
                  <c:v>-2.500000000000001</c:v>
                </c:pt>
                <c:pt idx="26">
                  <c:v>-2.600000000000001</c:v>
                </c:pt>
                <c:pt idx="27">
                  <c:v>-2.700000000000001</c:v>
                </c:pt>
                <c:pt idx="28">
                  <c:v>-2.800000000000001</c:v>
                </c:pt>
                <c:pt idx="29">
                  <c:v>-2.9000000000000012</c:v>
                </c:pt>
                <c:pt idx="30">
                  <c:v>-3.0000000000000013</c:v>
                </c:pt>
                <c:pt idx="31">
                  <c:v>-3.1000000000000014</c:v>
                </c:pt>
                <c:pt idx="32">
                  <c:v>-3.2000000000000015</c:v>
                </c:pt>
                <c:pt idx="33">
                  <c:v>-3.3000000000000016</c:v>
                </c:pt>
                <c:pt idx="34">
                  <c:v>-3.4000000000000017</c:v>
                </c:pt>
                <c:pt idx="35">
                  <c:v>-3.5000000000000018</c:v>
                </c:pt>
                <c:pt idx="36">
                  <c:v>-3.600000000000002</c:v>
                </c:pt>
                <c:pt idx="37">
                  <c:v>-3.700000000000002</c:v>
                </c:pt>
                <c:pt idx="38">
                  <c:v>-3.800000000000002</c:v>
                </c:pt>
                <c:pt idx="39">
                  <c:v>-3.900000000000002</c:v>
                </c:pt>
                <c:pt idx="40">
                  <c:v>-4.000000000000002</c:v>
                </c:pt>
                <c:pt idx="41">
                  <c:v>-4.100000000000001</c:v>
                </c:pt>
                <c:pt idx="42">
                  <c:v>-4.200000000000001</c:v>
                </c:pt>
                <c:pt idx="43">
                  <c:v>-4.300000000000001</c:v>
                </c:pt>
                <c:pt idx="44">
                  <c:v>-4.4</c:v>
                </c:pt>
                <c:pt idx="45">
                  <c:v>-4.5</c:v>
                </c:pt>
                <c:pt idx="46">
                  <c:v>-4.6</c:v>
                </c:pt>
                <c:pt idx="47">
                  <c:v>-4.699999999999999</c:v>
                </c:pt>
                <c:pt idx="48">
                  <c:v>-4.799999999999999</c:v>
                </c:pt>
                <c:pt idx="49">
                  <c:v>-4.899999999999999</c:v>
                </c:pt>
                <c:pt idx="50">
                  <c:v>-4.999999999999998</c:v>
                </c:pt>
                <c:pt idx="51">
                  <c:v>-5.099999999999998</c:v>
                </c:pt>
                <c:pt idx="52">
                  <c:v>-5.1999999999999975</c:v>
                </c:pt>
                <c:pt idx="53">
                  <c:v>-5.299999999999997</c:v>
                </c:pt>
                <c:pt idx="54">
                  <c:v>-5.399999999999997</c:v>
                </c:pt>
                <c:pt idx="55">
                  <c:v>-5.4999999999999964</c:v>
                </c:pt>
                <c:pt idx="56">
                  <c:v>-5.599999999999996</c:v>
                </c:pt>
                <c:pt idx="57">
                  <c:v>-5.699999999999996</c:v>
                </c:pt>
                <c:pt idx="58">
                  <c:v>-5.799999999999995</c:v>
                </c:pt>
                <c:pt idx="59">
                  <c:v>-5.899999999999995</c:v>
                </c:pt>
                <c:pt idx="60">
                  <c:v>-5.999999999999995</c:v>
                </c:pt>
                <c:pt idx="61">
                  <c:v>-6.099999999999994</c:v>
                </c:pt>
                <c:pt idx="62">
                  <c:v>-6.199999999999994</c:v>
                </c:pt>
                <c:pt idx="63">
                  <c:v>-6.299999999999994</c:v>
                </c:pt>
                <c:pt idx="64">
                  <c:v>-6.399999999999993</c:v>
                </c:pt>
                <c:pt idx="65">
                  <c:v>-6.499999999999993</c:v>
                </c:pt>
                <c:pt idx="66">
                  <c:v>-6.5999999999999925</c:v>
                </c:pt>
                <c:pt idx="67">
                  <c:v>-6.699999999999992</c:v>
                </c:pt>
                <c:pt idx="68">
                  <c:v>-6.799999999999992</c:v>
                </c:pt>
                <c:pt idx="69">
                  <c:v>-6.8999999999999915</c:v>
                </c:pt>
                <c:pt idx="70">
                  <c:v>-6.999999999999991</c:v>
                </c:pt>
                <c:pt idx="71">
                  <c:v>-7.099999999999991</c:v>
                </c:pt>
                <c:pt idx="72">
                  <c:v>-7.19999999999999</c:v>
                </c:pt>
                <c:pt idx="73">
                  <c:v>-7.29999999999999</c:v>
                </c:pt>
                <c:pt idx="74">
                  <c:v>-7.39999999999999</c:v>
                </c:pt>
                <c:pt idx="75">
                  <c:v>-7.499999999999989</c:v>
                </c:pt>
                <c:pt idx="76">
                  <c:v>-7.599999999999989</c:v>
                </c:pt>
                <c:pt idx="77">
                  <c:v>-7.699999999999989</c:v>
                </c:pt>
                <c:pt idx="78">
                  <c:v>-7.799999999999988</c:v>
                </c:pt>
                <c:pt idx="79">
                  <c:v>-7.899999999999988</c:v>
                </c:pt>
                <c:pt idx="80">
                  <c:v>-7.999999999999988</c:v>
                </c:pt>
                <c:pt idx="81">
                  <c:v>-8.099999999999987</c:v>
                </c:pt>
                <c:pt idx="82">
                  <c:v>-8.199999999999987</c:v>
                </c:pt>
                <c:pt idx="83">
                  <c:v>-8.299999999999986</c:v>
                </c:pt>
                <c:pt idx="84">
                  <c:v>-8.399999999999986</c:v>
                </c:pt>
                <c:pt idx="85">
                  <c:v>-8.499999999999986</c:v>
                </c:pt>
                <c:pt idx="86">
                  <c:v>-8.599999999999985</c:v>
                </c:pt>
                <c:pt idx="87">
                  <c:v>-8.699999999999985</c:v>
                </c:pt>
                <c:pt idx="88">
                  <c:v>-8.799999999999985</c:v>
                </c:pt>
                <c:pt idx="89">
                  <c:v>-8.899999999999984</c:v>
                </c:pt>
                <c:pt idx="90">
                  <c:v>-8.999999999999984</c:v>
                </c:pt>
                <c:pt idx="91">
                  <c:v>-9.099999999999984</c:v>
                </c:pt>
                <c:pt idx="92">
                  <c:v>-9.199999999999983</c:v>
                </c:pt>
                <c:pt idx="93">
                  <c:v>-9.299999999999983</c:v>
                </c:pt>
                <c:pt idx="94">
                  <c:v>-9.399999999999983</c:v>
                </c:pt>
                <c:pt idx="95">
                  <c:v>-9.499999999999982</c:v>
                </c:pt>
                <c:pt idx="96">
                  <c:v>-9.599999999999982</c:v>
                </c:pt>
                <c:pt idx="97">
                  <c:v>-9.699999999999982</c:v>
                </c:pt>
                <c:pt idx="98">
                  <c:v>-9.799999999999981</c:v>
                </c:pt>
                <c:pt idx="99">
                  <c:v>-9.89999999999998</c:v>
                </c:pt>
                <c:pt idx="100">
                  <c:v>-9.99999999999998</c:v>
                </c:pt>
                <c:pt idx="101">
                  <c:v>-10.09999999999998</c:v>
                </c:pt>
                <c:pt idx="102">
                  <c:v>-10.19999999999998</c:v>
                </c:pt>
                <c:pt idx="103">
                  <c:v>-10.29999999999998</c:v>
                </c:pt>
                <c:pt idx="104">
                  <c:v>-10.399999999999979</c:v>
                </c:pt>
                <c:pt idx="105">
                  <c:v>-10.499999999999979</c:v>
                </c:pt>
                <c:pt idx="106">
                  <c:v>-10.599999999999978</c:v>
                </c:pt>
                <c:pt idx="107">
                  <c:v>-10.699999999999978</c:v>
                </c:pt>
                <c:pt idx="108">
                  <c:v>-10.799999999999978</c:v>
                </c:pt>
                <c:pt idx="109">
                  <c:v>-10.899999999999977</c:v>
                </c:pt>
                <c:pt idx="110">
                  <c:v>-10.999999999999977</c:v>
                </c:pt>
                <c:pt idx="111">
                  <c:v>-11.099999999999977</c:v>
                </c:pt>
                <c:pt idx="112">
                  <c:v>-11.199999999999976</c:v>
                </c:pt>
                <c:pt idx="113">
                  <c:v>-11.299999999999976</c:v>
                </c:pt>
                <c:pt idx="114">
                  <c:v>-11.399999999999975</c:v>
                </c:pt>
                <c:pt idx="115">
                  <c:v>-11.499999999999975</c:v>
                </c:pt>
                <c:pt idx="116">
                  <c:v>-11.599999999999975</c:v>
                </c:pt>
                <c:pt idx="117">
                  <c:v>-11.699999999999974</c:v>
                </c:pt>
                <c:pt idx="118">
                  <c:v>-11.799999999999974</c:v>
                </c:pt>
                <c:pt idx="119">
                  <c:v>-11.899999999999974</c:v>
                </c:pt>
                <c:pt idx="120">
                  <c:v>-11.999999999999973</c:v>
                </c:pt>
                <c:pt idx="121">
                  <c:v>-12.099999999999973</c:v>
                </c:pt>
                <c:pt idx="122">
                  <c:v>-12.199999999999973</c:v>
                </c:pt>
                <c:pt idx="123">
                  <c:v>-12.299999999999972</c:v>
                </c:pt>
                <c:pt idx="124">
                  <c:v>-12.399999999999972</c:v>
                </c:pt>
                <c:pt idx="125">
                  <c:v>-12.499999999999972</c:v>
                </c:pt>
                <c:pt idx="126">
                  <c:v>-12.599999999999971</c:v>
                </c:pt>
                <c:pt idx="127">
                  <c:v>-12.69999999999997</c:v>
                </c:pt>
                <c:pt idx="128">
                  <c:v>-12.79999999999997</c:v>
                </c:pt>
                <c:pt idx="129">
                  <c:v>-12.89999999999997</c:v>
                </c:pt>
                <c:pt idx="130">
                  <c:v>-12.99999999999997</c:v>
                </c:pt>
                <c:pt idx="131">
                  <c:v>-13.09999999999997</c:v>
                </c:pt>
                <c:pt idx="132">
                  <c:v>-13.199999999999969</c:v>
                </c:pt>
                <c:pt idx="133">
                  <c:v>-13.299999999999969</c:v>
                </c:pt>
                <c:pt idx="134">
                  <c:v>-13.399999999999968</c:v>
                </c:pt>
                <c:pt idx="135">
                  <c:v>-13.499999999999968</c:v>
                </c:pt>
                <c:pt idx="136">
                  <c:v>-13.599999999999968</c:v>
                </c:pt>
                <c:pt idx="137">
                  <c:v>-13.699999999999967</c:v>
                </c:pt>
                <c:pt idx="138">
                  <c:v>-13.799999999999967</c:v>
                </c:pt>
                <c:pt idx="139">
                  <c:v>-13.899999999999967</c:v>
                </c:pt>
                <c:pt idx="140">
                  <c:v>-13.999999999999966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'[1]Speciation diagram'!$N$10</c:f>
              <c:strCache>
                <c:ptCount val="1"/>
                <c:pt idx="0">
                  <c:v>log [H2CO3*]2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'[1]Speciation diagram'!$C$11:$C$151</c:f>
              <c:numCach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</c:numCache>
            </c:numRef>
          </c:xVal>
          <c:yVal>
            <c:numRef>
              <c:f>'[1]Speciation diagram'!$N$11:$N$151</c:f>
              <c:numCache>
                <c:ptCount val="141"/>
                <c:pt idx="0">
                  <c:v>-5.000000193992176</c:v>
                </c:pt>
                <c:pt idx="1">
                  <c:v>-5.000000244221666</c:v>
                </c:pt>
                <c:pt idx="2">
                  <c:v>-5.000000307456839</c:v>
                </c:pt>
                <c:pt idx="3">
                  <c:v>-5.000000387065192</c:v>
                </c:pt>
                <c:pt idx="4">
                  <c:v>-5.00000048728615</c:v>
                </c:pt>
                <c:pt idx="5">
                  <c:v>-5.000000613456828</c:v>
                </c:pt>
                <c:pt idx="6">
                  <c:v>-5.000000772296248</c:v>
                </c:pt>
                <c:pt idx="7">
                  <c:v>-5.000000972263149</c:v>
                </c:pt>
                <c:pt idx="8">
                  <c:v>-5.00000122400643</c:v>
                </c:pt>
                <c:pt idx="9">
                  <c:v>-5.000001540932237</c:v>
                </c:pt>
                <c:pt idx="10">
                  <c:v>-5.00000193991786</c:v>
                </c:pt>
                <c:pt idx="11">
                  <c:v>-5.000002442210479</c:v>
                </c:pt>
                <c:pt idx="12">
                  <c:v>-5.000003074558595</c:v>
                </c:pt>
                <c:pt idx="13">
                  <c:v>-5.000003870636399</c:v>
                </c:pt>
                <c:pt idx="14">
                  <c:v>-5.000004872836902</c:v>
                </c:pt>
                <c:pt idx="15">
                  <c:v>-5.000006134529294</c:v>
                </c:pt>
                <c:pt idx="16">
                  <c:v>-5.000007722900698</c:v>
                </c:pt>
                <c:pt idx="17">
                  <c:v>-5.000009722533563</c:v>
                </c:pt>
                <c:pt idx="18">
                  <c:v>-5.000012239909102</c:v>
                </c:pt>
                <c:pt idx="19">
                  <c:v>-5.000015409076396</c:v>
                </c:pt>
                <c:pt idx="20">
                  <c:v>-5.000019398788761</c:v>
                </c:pt>
                <c:pt idx="21">
                  <c:v>-5.000024421486938</c:v>
                </c:pt>
                <c:pt idx="22">
                  <c:v>-5.00003074460673</c:v>
                </c:pt>
                <c:pt idx="23">
                  <c:v>-5.000038704812044</c:v>
                </c:pt>
                <c:pt idx="24">
                  <c:v>-5.000048725909385</c:v>
                </c:pt>
                <c:pt idx="25">
                  <c:v>-5.000061341394769</c:v>
                </c:pt>
                <c:pt idx="26">
                  <c:v>-5.000077222828959</c:v>
                </c:pt>
                <c:pt idx="27">
                  <c:v>-5.000097215544461</c:v>
                </c:pt>
                <c:pt idx="28">
                  <c:v>-5.000122383573727</c:v>
                </c:pt>
                <c:pt idx="29">
                  <c:v>-5.000154066172019</c:v>
                </c:pt>
                <c:pt idx="30">
                  <c:v>-5.0001939489146245</c:v>
                </c:pt>
                <c:pt idx="31">
                  <c:v>-5.000244153106594</c:v>
                </c:pt>
                <c:pt idx="32">
                  <c:v>-5.000307348190333</c:v>
                </c:pt>
                <c:pt idx="33">
                  <c:v>-5.000386893016746</c:v>
                </c:pt>
                <c:pt idx="34">
                  <c:v>-5.000487013312618</c:v>
                </c:pt>
                <c:pt idx="35">
                  <c:v>-5.0006130244935845</c:v>
                </c:pt>
                <c:pt idx="36">
                  <c:v>-5.000771611211734</c:v>
                </c:pt>
                <c:pt idx="37">
                  <c:v>-5.000971177771728</c:v>
                </c:pt>
                <c:pt idx="38">
                  <c:v>-5.001222286887353</c:v>
                </c:pt>
                <c:pt idx="39">
                  <c:v>-5.001538208268434</c:v>
                </c:pt>
                <c:pt idx="40">
                  <c:v>-5.001935603297656</c:v>
                </c:pt>
                <c:pt idx="41">
                  <c:v>-5.002435377611259</c:v>
                </c:pt>
                <c:pt idx="42">
                  <c:v>-5.003063739690447</c:v>
                </c:pt>
                <c:pt idx="43">
                  <c:v>-5.003853510411606</c:v>
                </c:pt>
                <c:pt idx="44">
                  <c:v>-5.004845735456869</c:v>
                </c:pt>
                <c:pt idx="45">
                  <c:v>-5.006091658716356</c:v>
                </c:pt>
                <c:pt idx="46">
                  <c:v>-5.007655118860587</c:v>
                </c:pt>
                <c:pt idx="47">
                  <c:v>-5.00961543073316</c:v>
                </c:pt>
                <c:pt idx="48">
                  <c:v>-5.012070804382304</c:v>
                </c:pt>
                <c:pt idx="49">
                  <c:v>-5.015142331888623</c:v>
                </c:pt>
                <c:pt idx="50">
                  <c:v>-5.018978527904935</c:v>
                </c:pt>
                <c:pt idx="51">
                  <c:v>-5.0237603338861465</c:v>
                </c:pt>
                <c:pt idx="52">
                  <c:v>-5.029706376487478</c:v>
                </c:pt>
                <c:pt idx="53">
                  <c:v>-5.037078096120865</c:v>
                </c:pt>
                <c:pt idx="54">
                  <c:v>-5.046184126103068</c:v>
                </c:pt>
                <c:pt idx="55">
                  <c:v>-5.0573830143369065</c:v>
                </c:pt>
                <c:pt idx="56">
                  <c:v>-5.07108307361069</c:v>
                </c:pt>
                <c:pt idx="57">
                  <c:v>-5.087737901710802</c:v>
                </c:pt>
                <c:pt idx="58">
                  <c:v>-5.107836059438427</c:v>
                </c:pt>
                <c:pt idx="59">
                  <c:v>-5.131883705741536</c:v>
                </c:pt>
                <c:pt idx="60">
                  <c:v>-5.160379827876416</c:v>
                </c:pt>
                <c:pt idx="61">
                  <c:v>-5.193785124932263</c:v>
                </c:pt>
                <c:pt idx="62">
                  <c:v>-5.232487425226064</c:v>
                </c:pt>
                <c:pt idx="63">
                  <c:v>-5.276768256116807</c:v>
                </c:pt>
                <c:pt idx="64">
                  <c:v>-5.326776135198348</c:v>
                </c:pt>
                <c:pt idx="65">
                  <c:v>-5.382511689656411</c:v>
                </c:pt>
                <c:pt idx="66">
                  <c:v>-5.443827678955131</c:v>
                </c:pt>
                <c:pt idx="67">
                  <c:v>-5.510443923912601</c:v>
                </c:pt>
                <c:pt idx="68">
                  <c:v>-5.581974072682933</c:v>
                </c:pt>
                <c:pt idx="69">
                  <c:v>-5.657959101501239</c:v>
                </c:pt>
                <c:pt idx="70">
                  <c:v>-5.737901984850563</c:v>
                </c:pt>
                <c:pt idx="71">
                  <c:v>-5.821298919707767</c:v>
                </c:pt>
                <c:pt idx="72">
                  <c:v>-5.90766422704762</c:v>
                </c:pt>
                <c:pt idx="73">
                  <c:v>-5.996547877278992</c:v>
                </c:pt>
                <c:pt idx="74">
                  <c:v>-6.087546008647596</c:v>
                </c:pt>
                <c:pt idx="75">
                  <c:v>-6.180305648704019</c:v>
                </c:pt>
                <c:pt idx="76">
                  <c:v>-6.274525162751567</c:v>
                </c:pt>
                <c:pt idx="77">
                  <c:v>-6.369951903149017</c:v>
                </c:pt>
                <c:pt idx="78">
                  <c:v>-6.46637829199521</c:v>
                </c:pt>
                <c:pt idx="79">
                  <c:v>-6.563637268015906</c:v>
                </c:pt>
                <c:pt idx="80">
                  <c:v>-6.661597744849297</c:v>
                </c:pt>
                <c:pt idx="81">
                  <c:v>-6.760160498008063</c:v>
                </c:pt>
                <c:pt idx="82">
                  <c:v>-6.859254729663726</c:v>
                </c:pt>
                <c:pt idx="83">
                  <c:v>-6.9588354477516114</c:v>
                </c:pt>
                <c:pt idx="84">
                  <c:v>-7.0588817268041915</c:v>
                </c:pt>
                <c:pt idx="85">
                  <c:v>-7.159395879580021</c:v>
                </c:pt>
                <c:pt idx="86">
                  <c:v>-7.2604035492270125</c:v>
                </c:pt>
                <c:pt idx="87">
                  <c:v>-7.3619547210235945</c:v>
                </c:pt>
                <c:pt idx="88">
                  <c:v>-7.464125641099544</c:v>
                </c:pt>
                <c:pt idx="89">
                  <c:v>-7.567021607276614</c:v>
                </c:pt>
                <c:pt idx="90">
                  <c:v>-7.6707805536635885</c:v>
                </c:pt>
                <c:pt idx="91">
                  <c:v>-7.77557727387695</c:v>
                </c:pt>
                <c:pt idx="92">
                  <c:v>-7.881628004878578</c:v>
                </c:pt>
                <c:pt idx="93">
                  <c:v>-7.98919491313132</c:v>
                </c:pt>
                <c:pt idx="94">
                  <c:v>-8.098589782800927</c:v>
                </c:pt>
                <c:pt idx="95">
                  <c:v>-8.210175914489042</c:v>
                </c:pt>
                <c:pt idx="96">
                  <c:v>-8.32436694545505</c:v>
                </c:pt>
                <c:pt idx="97">
                  <c:v>-8.441621087038218</c:v>
                </c:pt>
                <c:pt idx="98">
                  <c:v>-8.562429283168424</c:v>
                </c:pt>
                <c:pt idx="99">
                  <c:v>-8.687296201808142</c:v>
                </c:pt>
                <c:pt idx="100">
                  <c:v>-8.816713929897295</c:v>
                </c:pt>
                <c:pt idx="101">
                  <c:v>-8.951129768833592</c:v>
                </c:pt>
                <c:pt idx="102">
                  <c:v>-9.090911382484633</c:v>
                </c:pt>
                <c:pt idx="103">
                  <c:v>-9.236314189769626</c:v>
                </c:pt>
                <c:pt idx="104">
                  <c:v>-9.387456601609829</c:v>
                </c:pt>
                <c:pt idx="105">
                  <c:v>-9.544307916548306</c:v>
                </c:pt>
                <c:pt idx="106">
                  <c:v>-9.706691384694786</c:v>
                </c:pt>
                <c:pt idx="107">
                  <c:v>-9.8743017853926</c:v>
                </c:pt>
                <c:pt idx="108">
                  <c:v>-10.046733927187205</c:v>
                </c:pt>
                <c:pt idx="109">
                  <c:v>-10.223516740856986</c:v>
                </c:pt>
                <c:pt idx="110">
                  <c:v>-10.404147489252532</c:v>
                </c:pt>
                <c:pt idx="111">
                  <c:v>-10.588121783808866</c:v>
                </c:pt>
                <c:pt idx="112">
                  <c:v>-10.774956904798941</c:v>
                </c:pt>
                <c:pt idx="113">
                  <c:v>-10.964207693259429</c:v>
                </c:pt>
                <c:pt idx="114">
                  <c:v>-11.155475591816483</c:v>
                </c:pt>
                <c:pt idx="115">
                  <c:v>-11.348412135203688</c:v>
                </c:pt>
                <c:pt idx="116">
                  <c:v>-11.542718415043064</c:v>
                </c:pt>
                <c:pt idx="117">
                  <c:v>-11.738141939112746</c:v>
                </c:pt>
                <c:pt idx="118">
                  <c:v>-11.934472039485724</c:v>
                </c:pt>
                <c:pt idx="119">
                  <c:v>-12.131534676852002</c:v>
                </c:pt>
                <c:pt idx="120">
                  <c:v>-12.329187208684855</c:v>
                </c:pt>
                <c:pt idx="121">
                  <c:v>-12.527313465537642</c:v>
                </c:pt>
                <c:pt idx="122">
                  <c:v>-12.72581931702372</c:v>
                </c:pt>
                <c:pt idx="123">
                  <c:v>-12.924628799222553</c:v>
                </c:pt>
                <c:pt idx="124">
                  <c:v>-13.123680806568217</c:v>
                </c:pt>
                <c:pt idx="125">
                  <c:v>-13.322926312086926</c:v>
                </c:pt>
                <c:pt idx="126">
                  <c:v>-13.522326060498848</c:v>
                </c:pt>
                <c:pt idx="127">
                  <c:v>-13.721848671906335</c:v>
                </c:pt>
                <c:pt idx="128">
                  <c:v>-13.9214690944265</c:v>
                </c:pt>
                <c:pt idx="129">
                  <c:v>-14.121167348766004</c:v>
                </c:pt>
                <c:pt idx="130">
                  <c:v>-14.320927514203392</c:v>
                </c:pt>
                <c:pt idx="131">
                  <c:v>-14.520736912426706</c:v>
                </c:pt>
                <c:pt idx="132">
                  <c:v>-14.72058545243076</c:v>
                </c:pt>
                <c:pt idx="133">
                  <c:v>-14.92046510583318</c:v>
                </c:pt>
                <c:pt idx="134">
                  <c:v>-15.120369487366117</c:v>
                </c:pt>
                <c:pt idx="135">
                  <c:v>-15.320293519915506</c:v>
                </c:pt>
                <c:pt idx="136">
                  <c:v>-15.52023316735528</c:v>
                </c:pt>
                <c:pt idx="137">
                  <c:v>-15.720185221636248</c:v>
                </c:pt>
                <c:pt idx="138">
                  <c:v>-15.920147133226186</c:v>
                </c:pt>
                <c:pt idx="139">
                  <c:v>-16.120116876146444</c:v>
                </c:pt>
                <c:pt idx="140">
                  <c:v>-16.32009284059168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'[1]Speciation diagram'!$O$10</c:f>
              <c:strCache>
                <c:ptCount val="1"/>
                <c:pt idx="0">
                  <c:v>log [HCO3-]2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'[1]Speciation diagram'!$C$11:$C$151</c:f>
              <c:numCach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</c:numCache>
            </c:numRef>
          </c:xVal>
          <c:yVal>
            <c:numRef>
              <c:f>'[1]Speciation diagram'!$O$11:$O$151</c:f>
              <c:numCache>
                <c:ptCount val="141"/>
                <c:pt idx="0">
                  <c:v>-11.350000193992175</c:v>
                </c:pt>
                <c:pt idx="1">
                  <c:v>-11.250000244221665</c:v>
                </c:pt>
                <c:pt idx="2">
                  <c:v>-11.150000307456839</c:v>
                </c:pt>
                <c:pt idx="3">
                  <c:v>-11.050000387065191</c:v>
                </c:pt>
                <c:pt idx="4">
                  <c:v>-10.95000048728615</c:v>
                </c:pt>
                <c:pt idx="5">
                  <c:v>-10.850000613456828</c:v>
                </c:pt>
                <c:pt idx="6">
                  <c:v>-10.750000772296248</c:v>
                </c:pt>
                <c:pt idx="7">
                  <c:v>-10.650000972263149</c:v>
                </c:pt>
                <c:pt idx="8">
                  <c:v>-10.55000122400643</c:v>
                </c:pt>
                <c:pt idx="9">
                  <c:v>-10.450001540932238</c:v>
                </c:pt>
                <c:pt idx="10">
                  <c:v>-10.35000193991786</c:v>
                </c:pt>
                <c:pt idx="11">
                  <c:v>-10.250002442210478</c:v>
                </c:pt>
                <c:pt idx="12">
                  <c:v>-10.150003074558596</c:v>
                </c:pt>
                <c:pt idx="13">
                  <c:v>-10.050003870636399</c:v>
                </c:pt>
                <c:pt idx="14">
                  <c:v>-9.950004872836901</c:v>
                </c:pt>
                <c:pt idx="15">
                  <c:v>-9.850006134529293</c:v>
                </c:pt>
                <c:pt idx="16">
                  <c:v>-9.750007722900698</c:v>
                </c:pt>
                <c:pt idx="17">
                  <c:v>-9.650009722533563</c:v>
                </c:pt>
                <c:pt idx="18">
                  <c:v>-9.550012239909101</c:v>
                </c:pt>
                <c:pt idx="19">
                  <c:v>-9.450015409076396</c:v>
                </c:pt>
                <c:pt idx="20">
                  <c:v>-9.35001939878876</c:v>
                </c:pt>
                <c:pt idx="21">
                  <c:v>-9.250024421486936</c:v>
                </c:pt>
                <c:pt idx="22">
                  <c:v>-9.150030744606727</c:v>
                </c:pt>
                <c:pt idx="23">
                  <c:v>-9.050038704812042</c:v>
                </c:pt>
                <c:pt idx="24">
                  <c:v>-8.950048725909383</c:v>
                </c:pt>
                <c:pt idx="25">
                  <c:v>-8.850061341394769</c:v>
                </c:pt>
                <c:pt idx="26">
                  <c:v>-8.750077222828958</c:v>
                </c:pt>
                <c:pt idx="27">
                  <c:v>-8.65009721554446</c:v>
                </c:pt>
                <c:pt idx="28">
                  <c:v>-8.550122383573726</c:v>
                </c:pt>
                <c:pt idx="29">
                  <c:v>-8.450154066172018</c:v>
                </c:pt>
                <c:pt idx="30">
                  <c:v>-8.350193948914622</c:v>
                </c:pt>
                <c:pt idx="31">
                  <c:v>-8.250244153106593</c:v>
                </c:pt>
                <c:pt idx="32">
                  <c:v>-8.150307348190331</c:v>
                </c:pt>
                <c:pt idx="33">
                  <c:v>-8.050386893016745</c:v>
                </c:pt>
                <c:pt idx="34">
                  <c:v>-7.950487013312616</c:v>
                </c:pt>
                <c:pt idx="35">
                  <c:v>-7.8506130244935814</c:v>
                </c:pt>
                <c:pt idx="36">
                  <c:v>-7.750771611211732</c:v>
                </c:pt>
                <c:pt idx="37">
                  <c:v>-7.6509711777717255</c:v>
                </c:pt>
                <c:pt idx="38">
                  <c:v>-7.55122228688735</c:v>
                </c:pt>
                <c:pt idx="39">
                  <c:v>-7.451538208268431</c:v>
                </c:pt>
                <c:pt idx="40">
                  <c:v>-7.351935603297654</c:v>
                </c:pt>
                <c:pt idx="41">
                  <c:v>-7.252435377611257</c:v>
                </c:pt>
                <c:pt idx="42">
                  <c:v>-7.153063739690445</c:v>
                </c:pt>
                <c:pt idx="43">
                  <c:v>-7.053853510411605</c:v>
                </c:pt>
                <c:pt idx="44">
                  <c:v>-6.954845735456868</c:v>
                </c:pt>
                <c:pt idx="45">
                  <c:v>-6.856091658716355</c:v>
                </c:pt>
                <c:pt idx="46">
                  <c:v>-6.757655118860587</c:v>
                </c:pt>
                <c:pt idx="47">
                  <c:v>-6.659615430733161</c:v>
                </c:pt>
                <c:pt idx="48">
                  <c:v>-6.562070804382305</c:v>
                </c:pt>
                <c:pt idx="49">
                  <c:v>-6.465142331888624</c:v>
                </c:pt>
                <c:pt idx="50">
                  <c:v>-6.368978527904936</c:v>
                </c:pt>
                <c:pt idx="51">
                  <c:v>-6.273760333886148</c:v>
                </c:pt>
                <c:pt idx="52">
                  <c:v>-6.17970637648748</c:v>
                </c:pt>
                <c:pt idx="53">
                  <c:v>-6.087078096120868</c:v>
                </c:pt>
                <c:pt idx="54">
                  <c:v>-5.996184126103071</c:v>
                </c:pt>
                <c:pt idx="55">
                  <c:v>-5.907383014336909</c:v>
                </c:pt>
                <c:pt idx="56">
                  <c:v>-5.821083073610693</c:v>
                </c:pt>
                <c:pt idx="57">
                  <c:v>-5.737737901710805</c:v>
                </c:pt>
                <c:pt idx="58">
                  <c:v>-5.657836059438432</c:v>
                </c:pt>
                <c:pt idx="59">
                  <c:v>-5.58188370574154</c:v>
                </c:pt>
                <c:pt idx="60">
                  <c:v>-5.51037982787642</c:v>
                </c:pt>
                <c:pt idx="61">
                  <c:v>-5.443785124932268</c:v>
                </c:pt>
                <c:pt idx="62">
                  <c:v>-5.38248742522607</c:v>
                </c:pt>
                <c:pt idx="63">
                  <c:v>-5.3267682561168135</c:v>
                </c:pt>
                <c:pt idx="64">
                  <c:v>-5.276776135198354</c:v>
                </c:pt>
                <c:pt idx="65">
                  <c:v>-5.232511689656417</c:v>
                </c:pt>
                <c:pt idx="66">
                  <c:v>-5.193827678955137</c:v>
                </c:pt>
                <c:pt idx="67">
                  <c:v>-5.160443923912608</c:v>
                </c:pt>
                <c:pt idx="68">
                  <c:v>-5.131974072682941</c:v>
                </c:pt>
                <c:pt idx="69">
                  <c:v>-5.1079591015012475</c:v>
                </c:pt>
                <c:pt idx="70">
                  <c:v>-5.087901984850572</c:v>
                </c:pt>
                <c:pt idx="71">
                  <c:v>-5.071298919707775</c:v>
                </c:pt>
                <c:pt idx="72">
                  <c:v>-5.057664227047628</c:v>
                </c:pt>
                <c:pt idx="73">
                  <c:v>-5.046547877279001</c:v>
                </c:pt>
                <c:pt idx="74">
                  <c:v>-5.037546008647605</c:v>
                </c:pt>
                <c:pt idx="75">
                  <c:v>-5.0303056487040285</c:v>
                </c:pt>
                <c:pt idx="76">
                  <c:v>-5.024525162751576</c:v>
                </c:pt>
                <c:pt idx="77">
                  <c:v>-5.019951903149028</c:v>
                </c:pt>
                <c:pt idx="78">
                  <c:v>-5.0163782919952205</c:v>
                </c:pt>
                <c:pt idx="79">
                  <c:v>-5.013637268015917</c:v>
                </c:pt>
                <c:pt idx="80">
                  <c:v>-5.0115977448493085</c:v>
                </c:pt>
                <c:pt idx="81">
                  <c:v>-5.010160498008075</c:v>
                </c:pt>
                <c:pt idx="82">
                  <c:v>-5.009254729663739</c:v>
                </c:pt>
                <c:pt idx="83">
                  <c:v>-5.008835447751624</c:v>
                </c:pt>
                <c:pt idx="84">
                  <c:v>-5.008881726804204</c:v>
                </c:pt>
                <c:pt idx="85">
                  <c:v>-5.009395879580035</c:v>
                </c:pt>
                <c:pt idx="86">
                  <c:v>-5.010403549227026</c:v>
                </c:pt>
                <c:pt idx="87">
                  <c:v>-5.011954721023609</c:v>
                </c:pt>
                <c:pt idx="88">
                  <c:v>-5.014125641099559</c:v>
                </c:pt>
                <c:pt idx="89">
                  <c:v>-5.017021607276629</c:v>
                </c:pt>
                <c:pt idx="90">
                  <c:v>-5.020780553663604</c:v>
                </c:pt>
                <c:pt idx="91">
                  <c:v>-5.025577273876966</c:v>
                </c:pt>
                <c:pt idx="92">
                  <c:v>-5.031628004878594</c:v>
                </c:pt>
                <c:pt idx="93">
                  <c:v>-5.039194913131335</c:v>
                </c:pt>
                <c:pt idx="94">
                  <c:v>-5.048589782800942</c:v>
                </c:pt>
                <c:pt idx="95">
                  <c:v>-5.060175914489059</c:v>
                </c:pt>
                <c:pt idx="96">
                  <c:v>-5.0743669454550675</c:v>
                </c:pt>
                <c:pt idx="97">
                  <c:v>-5.091621087038235</c:v>
                </c:pt>
                <c:pt idx="98">
                  <c:v>-5.112429283168441</c:v>
                </c:pt>
                <c:pt idx="99">
                  <c:v>-5.137296201808159</c:v>
                </c:pt>
                <c:pt idx="100">
                  <c:v>-5.166713929897314</c:v>
                </c:pt>
                <c:pt idx="101">
                  <c:v>-5.201129768833611</c:v>
                </c:pt>
                <c:pt idx="102">
                  <c:v>-5.240911382484652</c:v>
                </c:pt>
                <c:pt idx="103">
                  <c:v>-5.286314189769645</c:v>
                </c:pt>
                <c:pt idx="104">
                  <c:v>-5.337456601609849</c:v>
                </c:pt>
                <c:pt idx="105">
                  <c:v>-5.394307916548326</c:v>
                </c:pt>
                <c:pt idx="106">
                  <c:v>-5.456691384694806</c:v>
                </c:pt>
                <c:pt idx="107">
                  <c:v>-5.524301785392621</c:v>
                </c:pt>
                <c:pt idx="108">
                  <c:v>-5.596733927187226</c:v>
                </c:pt>
                <c:pt idx="109">
                  <c:v>-5.673516740857008</c:v>
                </c:pt>
                <c:pt idx="110">
                  <c:v>-5.754147489252555</c:v>
                </c:pt>
                <c:pt idx="111">
                  <c:v>-5.838121783808889</c:v>
                </c:pt>
                <c:pt idx="112">
                  <c:v>-5.9249569047989645</c:v>
                </c:pt>
                <c:pt idx="113">
                  <c:v>-6.014207693259452</c:v>
                </c:pt>
                <c:pt idx="114">
                  <c:v>-6.105475591816506</c:v>
                </c:pt>
                <c:pt idx="115">
                  <c:v>-6.198412135203711</c:v>
                </c:pt>
                <c:pt idx="116">
                  <c:v>-6.292718415043086</c:v>
                </c:pt>
                <c:pt idx="117">
                  <c:v>-6.38814193911277</c:v>
                </c:pt>
                <c:pt idx="118">
                  <c:v>-6.484472039485749</c:v>
                </c:pt>
                <c:pt idx="119">
                  <c:v>-6.581534676852026</c:v>
                </c:pt>
                <c:pt idx="120">
                  <c:v>-6.67918720868488</c:v>
                </c:pt>
                <c:pt idx="121">
                  <c:v>-6.7773134655376674</c:v>
                </c:pt>
                <c:pt idx="122">
                  <c:v>-6.875819317023747</c:v>
                </c:pt>
                <c:pt idx="123">
                  <c:v>-6.97462879922258</c:v>
                </c:pt>
                <c:pt idx="124">
                  <c:v>-7.073680806568244</c:v>
                </c:pt>
                <c:pt idx="125">
                  <c:v>-7.172926312086954</c:v>
                </c:pt>
                <c:pt idx="126">
                  <c:v>-7.272326060498875</c:v>
                </c:pt>
                <c:pt idx="127">
                  <c:v>-7.3718486719063625</c:v>
                </c:pt>
                <c:pt idx="128">
                  <c:v>-7.47146909442653</c:v>
                </c:pt>
                <c:pt idx="129">
                  <c:v>-7.571167348766032</c:v>
                </c:pt>
                <c:pt idx="130">
                  <c:v>-7.670927514203421</c:v>
                </c:pt>
                <c:pt idx="131">
                  <c:v>-7.770736912426735</c:v>
                </c:pt>
                <c:pt idx="132">
                  <c:v>-7.870585452430789</c:v>
                </c:pt>
                <c:pt idx="133">
                  <c:v>-7.97046510583321</c:v>
                </c:pt>
                <c:pt idx="134">
                  <c:v>-8.070369487366149</c:v>
                </c:pt>
                <c:pt idx="135">
                  <c:v>-8.170293519915537</c:v>
                </c:pt>
                <c:pt idx="136">
                  <c:v>-8.270233167355311</c:v>
                </c:pt>
                <c:pt idx="137">
                  <c:v>-8.37018522163628</c:v>
                </c:pt>
                <c:pt idx="138">
                  <c:v>-8.470147133226217</c:v>
                </c:pt>
                <c:pt idx="139">
                  <c:v>-8.570116876146475</c:v>
                </c:pt>
                <c:pt idx="140">
                  <c:v>-8.670092840591714</c:v>
                </c:pt>
              </c:numCache>
            </c:numRef>
          </c:yVal>
          <c:smooth val="1"/>
        </c:ser>
        <c:axId val="18567622"/>
        <c:axId val="32890871"/>
      </c:scatterChart>
      <c:valAx>
        <c:axId val="18567622"/>
        <c:scaling>
          <c:orientation val="minMax"/>
          <c:max val="7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2890871"/>
        <c:crossesAt val="-14"/>
        <c:crossBetween val="midCat"/>
        <c:dispUnits/>
        <c:majorUnit val="1"/>
      </c:valAx>
      <c:valAx>
        <c:axId val="32890871"/>
        <c:scaling>
          <c:orientation val="minMax"/>
          <c:max val="-2"/>
          <c:min val="-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log [species]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567622"/>
        <c:crosses val="autoZero"/>
        <c:crossBetween val="midCat"/>
        <c:dispUnits/>
        <c:majorUnit val="1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9</xdr:row>
      <xdr:rowOff>114300</xdr:rowOff>
    </xdr:from>
    <xdr:to>
      <xdr:col>21</xdr:col>
      <xdr:colOff>104775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12258675" y="1647825"/>
        <a:ext cx="38481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Lehre\Spreadsheets\ph%20cal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wortbericht 1"/>
      <sheetName val="Closed System"/>
      <sheetName val="OPEN SYSTEM"/>
      <sheetName val="Tabelle1"/>
      <sheetName val="Carbonate system"/>
      <sheetName val="Speciation diagram"/>
      <sheetName val="Speciation diagram HOCl"/>
    </sheetNames>
    <sheetDataSet>
      <sheetData sheetId="5">
        <row r="10">
          <cell r="H10" t="str">
            <v>log [H2CO3*]</v>
          </cell>
          <cell r="I10" t="str">
            <v>log [HCO3-]</v>
          </cell>
          <cell r="K10" t="str">
            <v>log [H+]</v>
          </cell>
          <cell r="N10" t="str">
            <v>log [H2CO3*]2</v>
          </cell>
          <cell r="O10" t="str">
            <v>log [HCO3-]2</v>
          </cell>
        </row>
        <row r="11">
          <cell r="C11">
            <v>0</v>
          </cell>
          <cell r="H11">
            <v>-3.0000001939921757</v>
          </cell>
          <cell r="I11">
            <v>-9.350000193992177</v>
          </cell>
          <cell r="K11">
            <v>0</v>
          </cell>
          <cell r="N11">
            <v>-5.000000193992176</v>
          </cell>
          <cell r="O11">
            <v>-11.350000193992175</v>
          </cell>
        </row>
        <row r="12">
          <cell r="C12">
            <v>0.1</v>
          </cell>
          <cell r="H12">
            <v>-3.000000244221666</v>
          </cell>
          <cell r="I12">
            <v>-9.250000244221665</v>
          </cell>
          <cell r="K12">
            <v>-0.1</v>
          </cell>
          <cell r="N12">
            <v>-5.000000244221666</v>
          </cell>
          <cell r="O12">
            <v>-11.250000244221665</v>
          </cell>
        </row>
        <row r="13">
          <cell r="C13">
            <v>0.2</v>
          </cell>
          <cell r="H13">
            <v>-3.0000003074568387</v>
          </cell>
          <cell r="I13">
            <v>-9.150000307456839</v>
          </cell>
          <cell r="K13">
            <v>-0.2</v>
          </cell>
          <cell r="N13">
            <v>-5.000000307456839</v>
          </cell>
          <cell r="O13">
            <v>-11.150000307456839</v>
          </cell>
        </row>
        <row r="14">
          <cell r="C14">
            <v>0.30000000000000004</v>
          </cell>
          <cell r="H14">
            <v>-3.000000387065192</v>
          </cell>
          <cell r="I14">
            <v>-9.050000387065191</v>
          </cell>
          <cell r="K14">
            <v>-0.30000000000000004</v>
          </cell>
          <cell r="N14">
            <v>-5.000000387065192</v>
          </cell>
          <cell r="O14">
            <v>-11.050000387065191</v>
          </cell>
        </row>
        <row r="15">
          <cell r="C15">
            <v>0.4</v>
          </cell>
          <cell r="H15">
            <v>-3.00000048728615</v>
          </cell>
          <cell r="I15">
            <v>-8.95000048728615</v>
          </cell>
          <cell r="K15">
            <v>-0.4</v>
          </cell>
          <cell r="N15">
            <v>-5.00000048728615</v>
          </cell>
          <cell r="O15">
            <v>-10.95000048728615</v>
          </cell>
        </row>
        <row r="16">
          <cell r="C16">
            <v>0.5</v>
          </cell>
          <cell r="H16">
            <v>-3.000000613456828</v>
          </cell>
          <cell r="I16">
            <v>-8.850000613456828</v>
          </cell>
          <cell r="K16">
            <v>-0.5</v>
          </cell>
          <cell r="N16">
            <v>-5.000000613456828</v>
          </cell>
          <cell r="O16">
            <v>-10.850000613456828</v>
          </cell>
        </row>
        <row r="17">
          <cell r="C17">
            <v>0.6</v>
          </cell>
          <cell r="H17">
            <v>-3.0000007722962483</v>
          </cell>
          <cell r="I17">
            <v>-8.750000772296248</v>
          </cell>
          <cell r="K17">
            <v>-0.6</v>
          </cell>
          <cell r="N17">
            <v>-5.000000772296248</v>
          </cell>
          <cell r="O17">
            <v>-10.750000772296248</v>
          </cell>
        </row>
        <row r="18">
          <cell r="C18">
            <v>0.7</v>
          </cell>
          <cell r="H18">
            <v>-3.000000972263149</v>
          </cell>
          <cell r="I18">
            <v>-8.650000972263149</v>
          </cell>
          <cell r="K18">
            <v>-0.7</v>
          </cell>
          <cell r="N18">
            <v>-5.000000972263149</v>
          </cell>
          <cell r="O18">
            <v>-10.650000972263149</v>
          </cell>
        </row>
        <row r="19">
          <cell r="C19">
            <v>0.7999999999999999</v>
          </cell>
          <cell r="H19">
            <v>-3.0000012240064304</v>
          </cell>
          <cell r="I19">
            <v>-8.55000122400643</v>
          </cell>
          <cell r="K19">
            <v>-0.7999999999999999</v>
          </cell>
          <cell r="N19">
            <v>-5.00000122400643</v>
          </cell>
          <cell r="O19">
            <v>-10.55000122400643</v>
          </cell>
        </row>
        <row r="20">
          <cell r="C20">
            <v>0.8999999999999999</v>
          </cell>
          <cell r="H20">
            <v>-3.0000015409322374</v>
          </cell>
          <cell r="I20">
            <v>-8.450001540932238</v>
          </cell>
          <cell r="K20">
            <v>-0.8999999999999999</v>
          </cell>
          <cell r="N20">
            <v>-5.000001540932237</v>
          </cell>
          <cell r="O20">
            <v>-10.450001540932238</v>
          </cell>
        </row>
        <row r="21">
          <cell r="C21">
            <v>0.9999999999999999</v>
          </cell>
          <cell r="H21">
            <v>-3.0000019399178606</v>
          </cell>
          <cell r="I21">
            <v>-8.35000193991786</v>
          </cell>
          <cell r="K21">
            <v>-0.9999999999999999</v>
          </cell>
          <cell r="N21">
            <v>-5.00000193991786</v>
          </cell>
          <cell r="O21">
            <v>-10.35000193991786</v>
          </cell>
        </row>
        <row r="22">
          <cell r="C22">
            <v>1.0999999999999999</v>
          </cell>
          <cell r="H22">
            <v>-3.0000024422104796</v>
          </cell>
          <cell r="I22">
            <v>-8.25000244221048</v>
          </cell>
          <cell r="K22">
            <v>-1.0999999999999999</v>
          </cell>
          <cell r="N22">
            <v>-5.000002442210479</v>
          </cell>
          <cell r="O22">
            <v>-10.250002442210478</v>
          </cell>
        </row>
        <row r="23">
          <cell r="C23">
            <v>1.2</v>
          </cell>
          <cell r="H23">
            <v>-3.0000030745585957</v>
          </cell>
          <cell r="I23">
            <v>-8.150003074558596</v>
          </cell>
          <cell r="K23">
            <v>-1.2</v>
          </cell>
          <cell r="N23">
            <v>-5.000003074558595</v>
          </cell>
          <cell r="O23">
            <v>-10.150003074558596</v>
          </cell>
        </row>
        <row r="24">
          <cell r="C24">
            <v>1.3</v>
          </cell>
          <cell r="H24">
            <v>-3.0000038706363994</v>
          </cell>
          <cell r="I24">
            <v>-8.050003870636399</v>
          </cell>
          <cell r="K24">
            <v>-1.3</v>
          </cell>
          <cell r="N24">
            <v>-5.000003870636399</v>
          </cell>
          <cell r="O24">
            <v>-10.050003870636399</v>
          </cell>
        </row>
        <row r="25">
          <cell r="C25">
            <v>1.4000000000000001</v>
          </cell>
          <cell r="H25">
            <v>-3.0000048728369015</v>
          </cell>
          <cell r="I25">
            <v>-7.950004872836901</v>
          </cell>
          <cell r="K25">
            <v>-1.4000000000000001</v>
          </cell>
          <cell r="N25">
            <v>-5.000004872836902</v>
          </cell>
          <cell r="O25">
            <v>-9.950004872836901</v>
          </cell>
        </row>
        <row r="26">
          <cell r="C26">
            <v>1.5000000000000002</v>
          </cell>
          <cell r="H26">
            <v>-3.000006134529294</v>
          </cell>
          <cell r="I26">
            <v>-7.850006134529294</v>
          </cell>
          <cell r="K26">
            <v>-1.5000000000000002</v>
          </cell>
          <cell r="N26">
            <v>-5.000006134529294</v>
          </cell>
          <cell r="O26">
            <v>-9.850006134529293</v>
          </cell>
        </row>
        <row r="27">
          <cell r="C27">
            <v>1.6000000000000003</v>
          </cell>
          <cell r="H27">
            <v>-3.0000077229006976</v>
          </cell>
          <cell r="I27">
            <v>-7.750007722900698</v>
          </cell>
          <cell r="K27">
            <v>-1.6000000000000003</v>
          </cell>
          <cell r="N27">
            <v>-5.000007722900698</v>
          </cell>
          <cell r="O27">
            <v>-9.750007722900698</v>
          </cell>
        </row>
        <row r="28">
          <cell r="C28">
            <v>1.7000000000000004</v>
          </cell>
          <cell r="H28">
            <v>-3.000009722533563</v>
          </cell>
          <cell r="I28">
            <v>-7.650009722533563</v>
          </cell>
          <cell r="K28">
            <v>-1.7000000000000004</v>
          </cell>
          <cell r="N28">
            <v>-5.000009722533563</v>
          </cell>
          <cell r="O28">
            <v>-9.650009722533563</v>
          </cell>
        </row>
        <row r="29">
          <cell r="C29">
            <v>1.8000000000000005</v>
          </cell>
          <cell r="H29">
            <v>-3.0000122399091027</v>
          </cell>
          <cell r="I29">
            <v>-7.550012239909102</v>
          </cell>
          <cell r="K29">
            <v>-1.8000000000000005</v>
          </cell>
          <cell r="N29">
            <v>-5.000012239909102</v>
          </cell>
          <cell r="O29">
            <v>-9.550012239909101</v>
          </cell>
        </row>
        <row r="30">
          <cell r="C30">
            <v>1.9000000000000006</v>
          </cell>
          <cell r="H30">
            <v>-3.0000154090763966</v>
          </cell>
          <cell r="I30">
            <v>-7.4500154090763955</v>
          </cell>
          <cell r="K30">
            <v>-1.9000000000000006</v>
          </cell>
          <cell r="N30">
            <v>-5.000015409076396</v>
          </cell>
          <cell r="O30">
            <v>-9.450015409076396</v>
          </cell>
        </row>
        <row r="31">
          <cell r="C31">
            <v>2.0000000000000004</v>
          </cell>
          <cell r="H31">
            <v>-3.0000193987887607</v>
          </cell>
          <cell r="I31">
            <v>-7.35001939878876</v>
          </cell>
          <cell r="K31">
            <v>-2.0000000000000004</v>
          </cell>
          <cell r="N31">
            <v>-5.000019398788761</v>
          </cell>
          <cell r="O31">
            <v>-9.35001939878876</v>
          </cell>
        </row>
        <row r="32">
          <cell r="C32">
            <v>2.1000000000000005</v>
          </cell>
          <cell r="H32">
            <v>-3.000024421486937</v>
          </cell>
          <cell r="I32">
            <v>-7.250024421486937</v>
          </cell>
          <cell r="K32">
            <v>-2.1000000000000005</v>
          </cell>
          <cell r="N32">
            <v>-5.000024421486938</v>
          </cell>
          <cell r="O32">
            <v>-9.250024421486936</v>
          </cell>
        </row>
        <row r="33">
          <cell r="C33">
            <v>2.2000000000000006</v>
          </cell>
          <cell r="H33">
            <v>-3.0000307446067294</v>
          </cell>
          <cell r="I33">
            <v>-7.150030744606728</v>
          </cell>
          <cell r="K33">
            <v>-2.2000000000000006</v>
          </cell>
          <cell r="N33">
            <v>-5.00003074460673</v>
          </cell>
          <cell r="O33">
            <v>-9.150030744606727</v>
          </cell>
        </row>
        <row r="34">
          <cell r="C34">
            <v>2.3000000000000007</v>
          </cell>
          <cell r="H34">
            <v>-3.0000387048120443</v>
          </cell>
          <cell r="I34">
            <v>-7.050038704812043</v>
          </cell>
          <cell r="K34">
            <v>-2.3000000000000007</v>
          </cell>
          <cell r="N34">
            <v>-5.000038704812044</v>
          </cell>
          <cell r="O34">
            <v>-9.050038704812042</v>
          </cell>
        </row>
        <row r="35">
          <cell r="C35">
            <v>2.400000000000001</v>
          </cell>
          <cell r="H35">
            <v>-3.0000487259093847</v>
          </cell>
          <cell r="I35">
            <v>-6.950048725909384</v>
          </cell>
          <cell r="K35">
            <v>-2.400000000000001</v>
          </cell>
          <cell r="N35">
            <v>-5.000048725909385</v>
          </cell>
          <cell r="O35">
            <v>-8.950048725909383</v>
          </cell>
        </row>
        <row r="36">
          <cell r="C36">
            <v>2.500000000000001</v>
          </cell>
          <cell r="H36">
            <v>-3.000061341394769</v>
          </cell>
          <cell r="I36">
            <v>-6.850061341394768</v>
          </cell>
          <cell r="K36">
            <v>-2.500000000000001</v>
          </cell>
          <cell r="N36">
            <v>-5.000061341394769</v>
          </cell>
          <cell r="O36">
            <v>-8.850061341394769</v>
          </cell>
        </row>
        <row r="37">
          <cell r="C37">
            <v>2.600000000000001</v>
          </cell>
          <cell r="H37">
            <v>-3.0000772228289594</v>
          </cell>
          <cell r="I37">
            <v>-6.750077222828958</v>
          </cell>
          <cell r="K37">
            <v>-2.600000000000001</v>
          </cell>
          <cell r="N37">
            <v>-5.000077222828959</v>
          </cell>
          <cell r="O37">
            <v>-8.750077222828958</v>
          </cell>
        </row>
        <row r="38">
          <cell r="C38">
            <v>2.700000000000001</v>
          </cell>
          <cell r="H38">
            <v>-3.0000972155444603</v>
          </cell>
          <cell r="I38">
            <v>-6.650097215544459</v>
          </cell>
          <cell r="K38">
            <v>-2.700000000000001</v>
          </cell>
          <cell r="N38">
            <v>-5.000097215544461</v>
          </cell>
          <cell r="O38">
            <v>-8.65009721554446</v>
          </cell>
        </row>
        <row r="39">
          <cell r="C39">
            <v>2.800000000000001</v>
          </cell>
          <cell r="H39">
            <v>-3.0001223835737267</v>
          </cell>
          <cell r="I39">
            <v>-6.550122383573726</v>
          </cell>
          <cell r="K39">
            <v>-2.800000000000001</v>
          </cell>
          <cell r="N39">
            <v>-5.000122383573727</v>
          </cell>
          <cell r="O39">
            <v>-8.550122383573726</v>
          </cell>
        </row>
        <row r="40">
          <cell r="C40">
            <v>2.9000000000000012</v>
          </cell>
          <cell r="H40">
            <v>-3.000154066172019</v>
          </cell>
          <cell r="I40">
            <v>-6.450154066172018</v>
          </cell>
          <cell r="K40">
            <v>-2.9000000000000012</v>
          </cell>
          <cell r="N40">
            <v>-5.000154066172019</v>
          </cell>
          <cell r="O40">
            <v>-8.450154066172018</v>
          </cell>
        </row>
        <row r="41">
          <cell r="C41">
            <v>3.0000000000000013</v>
          </cell>
          <cell r="H41">
            <v>-3.0001939489146245</v>
          </cell>
          <cell r="I41">
            <v>-6.350193948914623</v>
          </cell>
          <cell r="K41">
            <v>-3.0000000000000013</v>
          </cell>
          <cell r="N41">
            <v>-5.0001939489146245</v>
          </cell>
          <cell r="O41">
            <v>-8.350193948914622</v>
          </cell>
        </row>
        <row r="42">
          <cell r="C42">
            <v>3.1000000000000014</v>
          </cell>
          <cell r="H42">
            <v>-3.0002441531065944</v>
          </cell>
          <cell r="I42">
            <v>-6.250244153106593</v>
          </cell>
          <cell r="K42">
            <v>-3.1000000000000014</v>
          </cell>
          <cell r="N42">
            <v>-5.000244153106594</v>
          </cell>
          <cell r="O42">
            <v>-8.250244153106593</v>
          </cell>
        </row>
        <row r="43">
          <cell r="C43">
            <v>3.2000000000000015</v>
          </cell>
          <cell r="H43">
            <v>-3.000307348190333</v>
          </cell>
          <cell r="I43">
            <v>-6.150307348190331</v>
          </cell>
          <cell r="K43">
            <v>-3.2000000000000015</v>
          </cell>
          <cell r="N43">
            <v>-5.000307348190333</v>
          </cell>
          <cell r="O43">
            <v>-8.150307348190331</v>
          </cell>
        </row>
        <row r="44">
          <cell r="C44">
            <v>3.3000000000000016</v>
          </cell>
          <cell r="H44">
            <v>-3.000386893016746</v>
          </cell>
          <cell r="I44">
            <v>-6.050386893016745</v>
          </cell>
          <cell r="K44">
            <v>-3.3000000000000016</v>
          </cell>
          <cell r="N44">
            <v>-5.000386893016746</v>
          </cell>
          <cell r="O44">
            <v>-8.050386893016745</v>
          </cell>
        </row>
        <row r="45">
          <cell r="C45">
            <v>3.4000000000000017</v>
          </cell>
          <cell r="H45">
            <v>-3.000487013312618</v>
          </cell>
          <cell r="I45">
            <v>-5.950487013312616</v>
          </cell>
          <cell r="K45">
            <v>-3.4000000000000017</v>
          </cell>
          <cell r="N45">
            <v>-5.000487013312618</v>
          </cell>
          <cell r="O45">
            <v>-7.950487013312616</v>
          </cell>
        </row>
        <row r="46">
          <cell r="C46">
            <v>3.5000000000000018</v>
          </cell>
          <cell r="H46">
            <v>-3.000613024493584</v>
          </cell>
          <cell r="I46">
            <v>-5.8506130244935814</v>
          </cell>
          <cell r="K46">
            <v>-3.5000000000000018</v>
          </cell>
          <cell r="N46">
            <v>-5.0006130244935845</v>
          </cell>
          <cell r="O46">
            <v>-7.8506130244935814</v>
          </cell>
        </row>
        <row r="47">
          <cell r="C47">
            <v>3.600000000000002</v>
          </cell>
          <cell r="H47">
            <v>-3.0007716112117344</v>
          </cell>
          <cell r="I47">
            <v>-5.750771611211732</v>
          </cell>
          <cell r="K47">
            <v>-3.600000000000002</v>
          </cell>
          <cell r="N47">
            <v>-5.000771611211734</v>
          </cell>
          <cell r="O47">
            <v>-7.750771611211732</v>
          </cell>
        </row>
        <row r="48">
          <cell r="C48">
            <v>3.700000000000002</v>
          </cell>
          <cell r="H48">
            <v>-3.0009711777717283</v>
          </cell>
          <cell r="I48">
            <v>-5.6509711777717255</v>
          </cell>
          <cell r="K48">
            <v>-3.700000000000002</v>
          </cell>
          <cell r="N48">
            <v>-5.000971177771728</v>
          </cell>
          <cell r="O48">
            <v>-7.6509711777717255</v>
          </cell>
        </row>
        <row r="49">
          <cell r="C49">
            <v>3.800000000000002</v>
          </cell>
          <cell r="H49">
            <v>-3.0012222868873537</v>
          </cell>
          <cell r="I49">
            <v>-5.55122228688735</v>
          </cell>
          <cell r="K49">
            <v>-3.800000000000002</v>
          </cell>
          <cell r="N49">
            <v>-5.001222286887353</v>
          </cell>
          <cell r="O49">
            <v>-7.55122228688735</v>
          </cell>
        </row>
        <row r="50">
          <cell r="C50">
            <v>3.900000000000002</v>
          </cell>
          <cell r="H50">
            <v>-3.0015382082684336</v>
          </cell>
          <cell r="I50">
            <v>-5.451538208268431</v>
          </cell>
          <cell r="K50">
            <v>-3.900000000000002</v>
          </cell>
          <cell r="N50">
            <v>-5.001538208268434</v>
          </cell>
          <cell r="O50">
            <v>-7.451538208268431</v>
          </cell>
        </row>
        <row r="51">
          <cell r="C51">
            <v>4.000000000000002</v>
          </cell>
          <cell r="H51">
            <v>-3.0019356032976554</v>
          </cell>
          <cell r="I51">
            <v>-5.351935603297654</v>
          </cell>
          <cell r="K51">
            <v>-4.000000000000002</v>
          </cell>
          <cell r="N51">
            <v>-5.001935603297656</v>
          </cell>
          <cell r="O51">
            <v>-7.351935603297654</v>
          </cell>
        </row>
        <row r="52">
          <cell r="C52">
            <v>4.100000000000001</v>
          </cell>
          <cell r="H52">
            <v>-3.0024353776112593</v>
          </cell>
          <cell r="I52">
            <v>-5.252435377611258</v>
          </cell>
          <cell r="K52">
            <v>-4.100000000000001</v>
          </cell>
          <cell r="N52">
            <v>-5.002435377611259</v>
          </cell>
          <cell r="O52">
            <v>-7.252435377611257</v>
          </cell>
        </row>
        <row r="53">
          <cell r="C53">
            <v>4.200000000000001</v>
          </cell>
          <cell r="H53">
            <v>-3.0030637396904463</v>
          </cell>
          <cell r="I53">
            <v>-5.153063739690445</v>
          </cell>
          <cell r="K53">
            <v>-4.200000000000001</v>
          </cell>
          <cell r="N53">
            <v>-5.003063739690447</v>
          </cell>
          <cell r="O53">
            <v>-7.153063739690445</v>
          </cell>
        </row>
        <row r="54">
          <cell r="C54">
            <v>4.300000000000001</v>
          </cell>
          <cell r="H54">
            <v>-3.003853510411606</v>
          </cell>
          <cell r="I54">
            <v>-5.053853510411605</v>
          </cell>
          <cell r="K54">
            <v>-4.300000000000001</v>
          </cell>
          <cell r="N54">
            <v>-5.003853510411606</v>
          </cell>
          <cell r="O54">
            <v>-7.053853510411605</v>
          </cell>
        </row>
        <row r="55">
          <cell r="C55">
            <v>4.4</v>
          </cell>
          <cell r="H55">
            <v>-3.0048457354568687</v>
          </cell>
          <cell r="I55">
            <v>-4.954845735456868</v>
          </cell>
          <cell r="K55">
            <v>-4.4</v>
          </cell>
          <cell r="N55">
            <v>-5.004845735456869</v>
          </cell>
          <cell r="O55">
            <v>-6.954845735456868</v>
          </cell>
        </row>
        <row r="56">
          <cell r="C56">
            <v>4.5</v>
          </cell>
          <cell r="H56">
            <v>-3.0060916587163558</v>
          </cell>
          <cell r="I56">
            <v>-4.856091658716355</v>
          </cell>
          <cell r="K56">
            <v>-4.5</v>
          </cell>
          <cell r="N56">
            <v>-5.006091658716356</v>
          </cell>
          <cell r="O56">
            <v>-6.856091658716355</v>
          </cell>
        </row>
        <row r="57">
          <cell r="C57">
            <v>4.6</v>
          </cell>
          <cell r="H57">
            <v>-3.0076551188605873</v>
          </cell>
          <cell r="I57">
            <v>-4.757655118860587</v>
          </cell>
          <cell r="K57">
            <v>-4.6</v>
          </cell>
          <cell r="N57">
            <v>-5.007655118860587</v>
          </cell>
          <cell r="O57">
            <v>-6.757655118860587</v>
          </cell>
        </row>
        <row r="58">
          <cell r="C58">
            <v>4.699999999999999</v>
          </cell>
          <cell r="H58">
            <v>-3.009615430733161</v>
          </cell>
          <cell r="I58">
            <v>-4.659615430733161</v>
          </cell>
          <cell r="K58">
            <v>-4.699999999999999</v>
          </cell>
          <cell r="N58">
            <v>-5.00961543073316</v>
          </cell>
          <cell r="O58">
            <v>-6.659615430733161</v>
          </cell>
        </row>
        <row r="59">
          <cell r="C59">
            <v>4.799999999999999</v>
          </cell>
          <cell r="H59">
            <v>-3.0120708043823043</v>
          </cell>
          <cell r="I59">
            <v>-4.562070804382305</v>
          </cell>
          <cell r="K59">
            <v>-4.799999999999999</v>
          </cell>
          <cell r="N59">
            <v>-5.012070804382304</v>
          </cell>
          <cell r="O59">
            <v>-6.562070804382305</v>
          </cell>
        </row>
        <row r="60">
          <cell r="C60">
            <v>4.899999999999999</v>
          </cell>
          <cell r="H60">
            <v>-3.0151423318886232</v>
          </cell>
          <cell r="I60">
            <v>-4.465142331888624</v>
          </cell>
          <cell r="K60">
            <v>-4.899999999999999</v>
          </cell>
          <cell r="N60">
            <v>-5.015142331888623</v>
          </cell>
          <cell r="O60">
            <v>-6.465142331888624</v>
          </cell>
        </row>
        <row r="61">
          <cell r="C61">
            <v>4.999999999999998</v>
          </cell>
          <cell r="H61">
            <v>-3.018978527904935</v>
          </cell>
          <cell r="I61">
            <v>-4.368978527904936</v>
          </cell>
          <cell r="K61">
            <v>-4.999999999999998</v>
          </cell>
          <cell r="N61">
            <v>-5.018978527904935</v>
          </cell>
          <cell r="O61">
            <v>-6.368978527904936</v>
          </cell>
        </row>
        <row r="62">
          <cell r="C62">
            <v>5.099999999999998</v>
          </cell>
          <cell r="H62">
            <v>-3.0237603338861465</v>
          </cell>
          <cell r="I62">
            <v>-4.273760333886148</v>
          </cell>
          <cell r="K62">
            <v>-5.099999999999998</v>
          </cell>
          <cell r="N62">
            <v>-5.0237603338861465</v>
          </cell>
          <cell r="O62">
            <v>-6.273760333886148</v>
          </cell>
        </row>
        <row r="63">
          <cell r="C63">
            <v>5.1999999999999975</v>
          </cell>
          <cell r="H63">
            <v>-3.029706376487477</v>
          </cell>
          <cell r="I63">
            <v>-4.17970637648748</v>
          </cell>
          <cell r="K63">
            <v>-5.1999999999999975</v>
          </cell>
          <cell r="N63">
            <v>-5.029706376487478</v>
          </cell>
          <cell r="O63">
            <v>-6.17970637648748</v>
          </cell>
        </row>
        <row r="64">
          <cell r="C64">
            <v>5.299999999999997</v>
          </cell>
          <cell r="H64">
            <v>-3.037078096120865</v>
          </cell>
          <cell r="I64">
            <v>-4.087078096120868</v>
          </cell>
          <cell r="K64">
            <v>-5.299999999999997</v>
          </cell>
          <cell r="N64">
            <v>-5.037078096120865</v>
          </cell>
          <cell r="O64">
            <v>-6.087078096120868</v>
          </cell>
        </row>
        <row r="65">
          <cell r="C65">
            <v>5.399999999999997</v>
          </cell>
          <cell r="H65">
            <v>-3.046184126103068</v>
          </cell>
          <cell r="I65">
            <v>-3.99618412610307</v>
          </cell>
          <cell r="K65">
            <v>-5.399999999999997</v>
          </cell>
          <cell r="N65">
            <v>-5.046184126103068</v>
          </cell>
          <cell r="O65">
            <v>-5.996184126103071</v>
          </cell>
        </row>
        <row r="66">
          <cell r="C66">
            <v>5.4999999999999964</v>
          </cell>
          <cell r="H66">
            <v>-3.0573830143369065</v>
          </cell>
          <cell r="I66">
            <v>-3.907383014336909</v>
          </cell>
          <cell r="K66">
            <v>-5.4999999999999964</v>
          </cell>
          <cell r="N66">
            <v>-5.0573830143369065</v>
          </cell>
          <cell r="O66">
            <v>-5.907383014336909</v>
          </cell>
        </row>
        <row r="67">
          <cell r="C67">
            <v>5.599999999999996</v>
          </cell>
          <cell r="H67">
            <v>-3.07108307361069</v>
          </cell>
          <cell r="I67">
            <v>-3.821083073610693</v>
          </cell>
          <cell r="K67">
            <v>-5.599999999999996</v>
          </cell>
          <cell r="N67">
            <v>-5.07108307361069</v>
          </cell>
          <cell r="O67">
            <v>-5.821083073610693</v>
          </cell>
        </row>
        <row r="68">
          <cell r="C68">
            <v>5.699999999999996</v>
          </cell>
          <cell r="H68">
            <v>-3.0877379017108013</v>
          </cell>
          <cell r="I68">
            <v>-3.7377379017108048</v>
          </cell>
          <cell r="K68">
            <v>-5.699999999999996</v>
          </cell>
          <cell r="N68">
            <v>-5.087737901710802</v>
          </cell>
          <cell r="O68">
            <v>-5.737737901710805</v>
          </cell>
        </row>
        <row r="69">
          <cell r="C69">
            <v>5.799999999999995</v>
          </cell>
          <cell r="H69">
            <v>-3.107836059438428</v>
          </cell>
          <cell r="I69">
            <v>-3.6578360594384316</v>
          </cell>
          <cell r="K69">
            <v>-5.799999999999995</v>
          </cell>
          <cell r="N69">
            <v>-5.107836059438427</v>
          </cell>
          <cell r="O69">
            <v>-5.657836059438432</v>
          </cell>
        </row>
        <row r="70">
          <cell r="C70">
            <v>5.899999999999995</v>
          </cell>
          <cell r="H70">
            <v>-3.1318837057415356</v>
          </cell>
          <cell r="I70">
            <v>-3.5818837057415402</v>
          </cell>
          <cell r="K70">
            <v>-5.899999999999995</v>
          </cell>
          <cell r="N70">
            <v>-5.131883705741536</v>
          </cell>
          <cell r="O70">
            <v>-5.58188370574154</v>
          </cell>
        </row>
        <row r="71">
          <cell r="C71">
            <v>5.999999999999995</v>
          </cell>
          <cell r="H71">
            <v>-3.1603798278764157</v>
          </cell>
          <cell r="I71">
            <v>-3.5103798278764207</v>
          </cell>
          <cell r="K71">
            <v>-5.999999999999995</v>
          </cell>
          <cell r="N71">
            <v>-5.160379827876416</v>
          </cell>
          <cell r="O71">
            <v>-5.51037982787642</v>
          </cell>
        </row>
        <row r="72">
          <cell r="C72">
            <v>6.099999999999994</v>
          </cell>
          <cell r="H72">
            <v>-3.193785124932263</v>
          </cell>
          <cell r="I72">
            <v>-3.4437851249322677</v>
          </cell>
          <cell r="K72">
            <v>-6.099999999999994</v>
          </cell>
          <cell r="N72">
            <v>-5.193785124932263</v>
          </cell>
          <cell r="O72">
            <v>-5.443785124932268</v>
          </cell>
        </row>
        <row r="73">
          <cell r="C73">
            <v>6.199999999999994</v>
          </cell>
          <cell r="H73">
            <v>-3.2324874252260636</v>
          </cell>
          <cell r="I73">
            <v>-3.3824874252260693</v>
          </cell>
          <cell r="K73">
            <v>-6.199999999999994</v>
          </cell>
          <cell r="N73">
            <v>-5.232487425226064</v>
          </cell>
          <cell r="O73">
            <v>-5.38248742522607</v>
          </cell>
        </row>
        <row r="74">
          <cell r="C74">
            <v>6.299999999999994</v>
          </cell>
          <cell r="H74">
            <v>-3.2767682561168074</v>
          </cell>
          <cell r="I74">
            <v>-3.3267682561168135</v>
          </cell>
          <cell r="K74">
            <v>-6.299999999999994</v>
          </cell>
          <cell r="N74">
            <v>-5.276768256116807</v>
          </cell>
          <cell r="O74">
            <v>-5.3267682561168135</v>
          </cell>
        </row>
        <row r="75">
          <cell r="C75">
            <v>6.399999999999993</v>
          </cell>
          <cell r="H75">
            <v>-3.326776135198348</v>
          </cell>
          <cell r="I75">
            <v>-3.276776135198354</v>
          </cell>
          <cell r="K75">
            <v>-6.399999999999993</v>
          </cell>
          <cell r="N75">
            <v>-5.326776135198348</v>
          </cell>
          <cell r="O75">
            <v>-5.276776135198354</v>
          </cell>
        </row>
        <row r="76">
          <cell r="C76">
            <v>6.499999999999993</v>
          </cell>
          <cell r="H76">
            <v>-3.382511689656411</v>
          </cell>
          <cell r="I76">
            <v>-3.232511689656417</v>
          </cell>
          <cell r="K76">
            <v>-6.499999999999993</v>
          </cell>
          <cell r="N76">
            <v>-5.382511689656411</v>
          </cell>
          <cell r="O76">
            <v>-5.232511689656417</v>
          </cell>
        </row>
        <row r="77">
          <cell r="C77">
            <v>6.5999999999999925</v>
          </cell>
          <cell r="H77">
            <v>-3.4438276789551305</v>
          </cell>
          <cell r="I77">
            <v>-3.193827678955137</v>
          </cell>
          <cell r="K77">
            <v>-6.5999999999999925</v>
          </cell>
          <cell r="N77">
            <v>-5.443827678955131</v>
          </cell>
          <cell r="O77">
            <v>-5.193827678955137</v>
          </cell>
        </row>
        <row r="78">
          <cell r="C78">
            <v>6.699999999999992</v>
          </cell>
          <cell r="H78">
            <v>-3.510443923912601</v>
          </cell>
          <cell r="I78">
            <v>-3.160443923912608</v>
          </cell>
          <cell r="K78">
            <v>-6.699999999999992</v>
          </cell>
          <cell r="N78">
            <v>-5.510443923912601</v>
          </cell>
          <cell r="O78">
            <v>-5.160443923912608</v>
          </cell>
        </row>
        <row r="79">
          <cell r="C79">
            <v>6.799999999999992</v>
          </cell>
          <cell r="H79">
            <v>-3.5819740726829337</v>
          </cell>
          <cell r="I79">
            <v>-3.131974072682941</v>
          </cell>
          <cell r="K79">
            <v>-6.799999999999992</v>
          </cell>
          <cell r="N79">
            <v>-5.581974072682933</v>
          </cell>
          <cell r="O79">
            <v>-5.131974072682941</v>
          </cell>
        </row>
        <row r="80">
          <cell r="C80">
            <v>6.8999999999999915</v>
          </cell>
          <cell r="H80">
            <v>-3.6579591015012394</v>
          </cell>
          <cell r="I80">
            <v>-3.107959101501247</v>
          </cell>
          <cell r="K80">
            <v>-6.8999999999999915</v>
          </cell>
          <cell r="N80">
            <v>-5.657959101501239</v>
          </cell>
          <cell r="O80">
            <v>-5.1079591015012475</v>
          </cell>
        </row>
        <row r="81">
          <cell r="C81">
            <v>6.999999999999991</v>
          </cell>
          <cell r="H81">
            <v>-3.7379019848505632</v>
          </cell>
          <cell r="I81">
            <v>-3.0879019848505718</v>
          </cell>
          <cell r="K81">
            <v>-6.999999999999991</v>
          </cell>
          <cell r="N81">
            <v>-5.737901984850563</v>
          </cell>
          <cell r="O81">
            <v>-5.087901984850572</v>
          </cell>
        </row>
        <row r="82">
          <cell r="C82">
            <v>7.099999999999991</v>
          </cell>
          <cell r="H82">
            <v>-3.8212989197077674</v>
          </cell>
          <cell r="I82">
            <v>-3.071298919707775</v>
          </cell>
          <cell r="K82">
            <v>-7.099999999999991</v>
          </cell>
          <cell r="N82">
            <v>-5.821298919707767</v>
          </cell>
          <cell r="O82">
            <v>-5.071298919707775</v>
          </cell>
        </row>
        <row r="83">
          <cell r="C83">
            <v>7.19999999999999</v>
          </cell>
          <cell r="H83">
            <v>-3.90766422704762</v>
          </cell>
          <cell r="I83">
            <v>-3.057664227047628</v>
          </cell>
          <cell r="K83">
            <v>-7.19999999999999</v>
          </cell>
          <cell r="N83">
            <v>-5.90766422704762</v>
          </cell>
          <cell r="O83">
            <v>-5.057664227047628</v>
          </cell>
        </row>
        <row r="84">
          <cell r="C84">
            <v>7.29999999999999</v>
          </cell>
          <cell r="H84">
            <v>-3.996547877278992</v>
          </cell>
          <cell r="I84">
            <v>-3.046547877279001</v>
          </cell>
          <cell r="K84">
            <v>-7.29999999999999</v>
          </cell>
          <cell r="N84">
            <v>-5.996547877278992</v>
          </cell>
          <cell r="O84">
            <v>-5.046547877279001</v>
          </cell>
        </row>
        <row r="85">
          <cell r="C85">
            <v>7.39999999999999</v>
          </cell>
          <cell r="H85">
            <v>-4.087546008647596</v>
          </cell>
          <cell r="I85">
            <v>-3.037546008647605</v>
          </cell>
          <cell r="K85">
            <v>-7.39999999999999</v>
          </cell>
          <cell r="N85">
            <v>-6.087546008647596</v>
          </cell>
          <cell r="O85">
            <v>-5.037546008647605</v>
          </cell>
        </row>
        <row r="86">
          <cell r="C86">
            <v>7.499999999999989</v>
          </cell>
          <cell r="H86">
            <v>-4.180305648704019</v>
          </cell>
          <cell r="I86">
            <v>-3.0303056487040285</v>
          </cell>
          <cell r="K86">
            <v>-7.499999999999989</v>
          </cell>
          <cell r="N86">
            <v>-6.180305648704019</v>
          </cell>
          <cell r="O86">
            <v>-5.0303056487040285</v>
          </cell>
        </row>
        <row r="87">
          <cell r="C87">
            <v>7.599999999999989</v>
          </cell>
          <cell r="H87">
            <v>-4.274525162751567</v>
          </cell>
          <cell r="I87">
            <v>-3.0245251627515763</v>
          </cell>
          <cell r="K87">
            <v>-7.599999999999989</v>
          </cell>
          <cell r="N87">
            <v>-6.274525162751567</v>
          </cell>
          <cell r="O87">
            <v>-5.024525162751576</v>
          </cell>
        </row>
        <row r="88">
          <cell r="C88">
            <v>7.699999999999989</v>
          </cell>
          <cell r="H88">
            <v>-4.369951903149017</v>
          </cell>
          <cell r="I88">
            <v>-3.019951903149028</v>
          </cell>
          <cell r="K88">
            <v>-7.699999999999989</v>
          </cell>
          <cell r="N88">
            <v>-6.369951903149017</v>
          </cell>
          <cell r="O88">
            <v>-5.019951903149028</v>
          </cell>
        </row>
        <row r="89">
          <cell r="C89">
            <v>7.799999999999988</v>
          </cell>
          <cell r="H89">
            <v>-4.46637829199521</v>
          </cell>
          <cell r="I89">
            <v>-3.016378291995221</v>
          </cell>
          <cell r="K89">
            <v>-7.799999999999988</v>
          </cell>
          <cell r="N89">
            <v>-6.46637829199521</v>
          </cell>
          <cell r="O89">
            <v>-5.0163782919952205</v>
          </cell>
        </row>
        <row r="90">
          <cell r="C90">
            <v>7.899999999999988</v>
          </cell>
          <cell r="H90">
            <v>-4.563637268015906</v>
          </cell>
          <cell r="I90">
            <v>-3.013637268015917</v>
          </cell>
          <cell r="K90">
            <v>-7.899999999999988</v>
          </cell>
          <cell r="N90">
            <v>-6.563637268015906</v>
          </cell>
          <cell r="O90">
            <v>-5.013637268015917</v>
          </cell>
        </row>
        <row r="91">
          <cell r="C91">
            <v>7.999999999999988</v>
          </cell>
          <cell r="H91">
            <v>-4.661597744849297</v>
          </cell>
          <cell r="I91">
            <v>-3.011597744849309</v>
          </cell>
          <cell r="K91">
            <v>-7.999999999999988</v>
          </cell>
          <cell r="N91">
            <v>-6.661597744849297</v>
          </cell>
          <cell r="O91">
            <v>-5.0115977448493085</v>
          </cell>
        </row>
        <row r="92">
          <cell r="C92">
            <v>8.099999999999987</v>
          </cell>
          <cell r="H92">
            <v>-4.760160498008063</v>
          </cell>
          <cell r="I92">
            <v>-3.0101604980080747</v>
          </cell>
          <cell r="K92">
            <v>-8.099999999999987</v>
          </cell>
          <cell r="N92">
            <v>-6.760160498008063</v>
          </cell>
          <cell r="O92">
            <v>-5.010160498008075</v>
          </cell>
        </row>
        <row r="93">
          <cell r="C93">
            <v>8.199999999999987</v>
          </cell>
          <cell r="H93">
            <v>-4.859254729663726</v>
          </cell>
          <cell r="I93">
            <v>-3.009254729663738</v>
          </cell>
          <cell r="K93">
            <v>-8.199999999999987</v>
          </cell>
          <cell r="N93">
            <v>-6.859254729663726</v>
          </cell>
          <cell r="O93">
            <v>-5.009254729663739</v>
          </cell>
        </row>
        <row r="94">
          <cell r="C94">
            <v>8.299999999999986</v>
          </cell>
          <cell r="H94">
            <v>-4.9588354477516114</v>
          </cell>
          <cell r="I94">
            <v>-3.008835447751624</v>
          </cell>
          <cell r="K94">
            <v>-8.299999999999986</v>
          </cell>
          <cell r="N94">
            <v>-6.9588354477516114</v>
          </cell>
          <cell r="O94">
            <v>-5.008835447751624</v>
          </cell>
        </row>
        <row r="95">
          <cell r="C95">
            <v>8.399999999999986</v>
          </cell>
          <cell r="H95">
            <v>-5.0588817268041915</v>
          </cell>
          <cell r="I95">
            <v>-3.0088817268042045</v>
          </cell>
          <cell r="K95">
            <v>-8.399999999999986</v>
          </cell>
          <cell r="N95">
            <v>-7.0588817268041915</v>
          </cell>
          <cell r="O95">
            <v>-5.008881726804204</v>
          </cell>
        </row>
        <row r="96">
          <cell r="C96">
            <v>8.499999999999986</v>
          </cell>
          <cell r="H96">
            <v>-5.159395879580021</v>
          </cell>
          <cell r="I96">
            <v>-3.009395879580035</v>
          </cell>
          <cell r="K96">
            <v>-8.499999999999986</v>
          </cell>
          <cell r="N96">
            <v>-7.159395879580021</v>
          </cell>
          <cell r="O96">
            <v>-5.009395879580035</v>
          </cell>
        </row>
        <row r="97">
          <cell r="C97">
            <v>8.599999999999985</v>
          </cell>
          <cell r="H97">
            <v>-5.2604035492270125</v>
          </cell>
          <cell r="I97">
            <v>-3.0104035492270262</v>
          </cell>
          <cell r="K97">
            <v>-8.599999999999985</v>
          </cell>
          <cell r="N97">
            <v>-7.2604035492270125</v>
          </cell>
          <cell r="O97">
            <v>-5.010403549227026</v>
          </cell>
        </row>
        <row r="98">
          <cell r="C98">
            <v>8.699999999999985</v>
          </cell>
          <cell r="H98">
            <v>-5.3619547210235945</v>
          </cell>
          <cell r="I98">
            <v>-3.0119547210236086</v>
          </cell>
          <cell r="K98">
            <v>-8.699999999999985</v>
          </cell>
          <cell r="N98">
            <v>-7.3619547210235945</v>
          </cell>
          <cell r="O98">
            <v>-5.011954721023609</v>
          </cell>
        </row>
        <row r="99">
          <cell r="C99">
            <v>8.799999999999985</v>
          </cell>
          <cell r="H99">
            <v>-5.464125641099544</v>
          </cell>
          <cell r="I99">
            <v>-3.0141256410995587</v>
          </cell>
          <cell r="K99">
            <v>-8.799999999999985</v>
          </cell>
          <cell r="N99">
            <v>-7.464125641099544</v>
          </cell>
          <cell r="O99">
            <v>-5.014125641099559</v>
          </cell>
        </row>
        <row r="100">
          <cell r="C100">
            <v>8.899999999999984</v>
          </cell>
          <cell r="H100">
            <v>-5.567021607276614</v>
          </cell>
          <cell r="I100">
            <v>-3.017021607276629</v>
          </cell>
          <cell r="K100">
            <v>-8.899999999999984</v>
          </cell>
          <cell r="N100">
            <v>-7.567021607276614</v>
          </cell>
          <cell r="O100">
            <v>-5.017021607276629</v>
          </cell>
        </row>
        <row r="101">
          <cell r="C101">
            <v>8.999999999999984</v>
          </cell>
          <cell r="H101">
            <v>-5.6707805536635885</v>
          </cell>
          <cell r="I101">
            <v>-3.020780553663604</v>
          </cell>
          <cell r="K101">
            <v>-8.999999999999984</v>
          </cell>
          <cell r="N101">
            <v>-7.6707805536635885</v>
          </cell>
          <cell r="O101">
            <v>-5.020780553663604</v>
          </cell>
        </row>
        <row r="102">
          <cell r="C102">
            <v>9.099999999999984</v>
          </cell>
          <cell r="H102">
            <v>-5.77557727387695</v>
          </cell>
          <cell r="I102">
            <v>-3.0255772738769653</v>
          </cell>
          <cell r="K102">
            <v>-9.099999999999984</v>
          </cell>
          <cell r="N102">
            <v>-7.77557727387695</v>
          </cell>
          <cell r="O102">
            <v>-5.025577273876966</v>
          </cell>
        </row>
        <row r="103">
          <cell r="C103">
            <v>9.199999999999983</v>
          </cell>
          <cell r="H103">
            <v>-5.881628004878578</v>
          </cell>
          <cell r="I103">
            <v>-3.0316280048785944</v>
          </cell>
          <cell r="K103">
            <v>-9.199999999999983</v>
          </cell>
          <cell r="N103">
            <v>-7.881628004878578</v>
          </cell>
          <cell r="O103">
            <v>-5.031628004878594</v>
          </cell>
        </row>
        <row r="104">
          <cell r="C104">
            <v>9.299999999999983</v>
          </cell>
          <cell r="H104">
            <v>-5.98919491313132</v>
          </cell>
          <cell r="I104">
            <v>-3.0391949131313356</v>
          </cell>
          <cell r="K104">
            <v>-9.299999999999983</v>
          </cell>
          <cell r="N104">
            <v>-7.98919491313132</v>
          </cell>
          <cell r="O104">
            <v>-5.039194913131335</v>
          </cell>
        </row>
        <row r="105">
          <cell r="C105">
            <v>9.399999999999983</v>
          </cell>
          <cell r="H105">
            <v>-6.098589782800926</v>
          </cell>
          <cell r="I105">
            <v>-3.048589782800942</v>
          </cell>
          <cell r="K105">
            <v>-9.399999999999983</v>
          </cell>
          <cell r="N105">
            <v>-8.098589782800927</v>
          </cell>
          <cell r="O105">
            <v>-5.048589782800942</v>
          </cell>
        </row>
        <row r="106">
          <cell r="C106">
            <v>9.499999999999982</v>
          </cell>
          <cell r="H106">
            <v>-6.210175914489043</v>
          </cell>
          <cell r="I106">
            <v>-3.060175914489059</v>
          </cell>
          <cell r="K106">
            <v>-9.499999999999982</v>
          </cell>
          <cell r="N106">
            <v>-8.210175914489042</v>
          </cell>
          <cell r="O106">
            <v>-5.060175914489059</v>
          </cell>
        </row>
        <row r="107">
          <cell r="C107">
            <v>9.599999999999982</v>
          </cell>
          <cell r="H107">
            <v>-6.324366945455051</v>
          </cell>
          <cell r="I107">
            <v>-3.0743669454550675</v>
          </cell>
          <cell r="K107">
            <v>-9.599999999999982</v>
          </cell>
          <cell r="N107">
            <v>-8.32436694545505</v>
          </cell>
          <cell r="O107">
            <v>-5.0743669454550675</v>
          </cell>
        </row>
        <row r="108">
          <cell r="C108">
            <v>9.699999999999982</v>
          </cell>
          <cell r="H108">
            <v>-6.441621087038219</v>
          </cell>
          <cell r="I108">
            <v>-3.0916210870382357</v>
          </cell>
          <cell r="K108">
            <v>-9.699999999999982</v>
          </cell>
          <cell r="N108">
            <v>-8.441621087038218</v>
          </cell>
          <cell r="O108">
            <v>-5.091621087038235</v>
          </cell>
        </row>
        <row r="109">
          <cell r="C109">
            <v>9.799999999999981</v>
          </cell>
          <cell r="H109">
            <v>-6.562429283168424</v>
          </cell>
          <cell r="I109">
            <v>-3.1124292831684413</v>
          </cell>
          <cell r="K109">
            <v>-9.799999999999981</v>
          </cell>
          <cell r="N109">
            <v>-8.562429283168424</v>
          </cell>
          <cell r="O109">
            <v>-5.112429283168441</v>
          </cell>
        </row>
        <row r="110">
          <cell r="C110">
            <v>9.89999999999998</v>
          </cell>
          <cell r="H110">
            <v>-6.687296201808141</v>
          </cell>
          <cell r="I110">
            <v>-3.1372962018081587</v>
          </cell>
          <cell r="K110">
            <v>-9.89999999999998</v>
          </cell>
          <cell r="N110">
            <v>-8.687296201808142</v>
          </cell>
          <cell r="O110">
            <v>-5.137296201808159</v>
          </cell>
        </row>
        <row r="111">
          <cell r="C111">
            <v>9.99999999999998</v>
          </cell>
          <cell r="H111">
            <v>-6.816713929897296</v>
          </cell>
          <cell r="I111">
            <v>-3.166713929897314</v>
          </cell>
          <cell r="K111">
            <v>-9.99999999999998</v>
          </cell>
          <cell r="N111">
            <v>-8.816713929897295</v>
          </cell>
          <cell r="O111">
            <v>-5.166713929897314</v>
          </cell>
        </row>
        <row r="112">
          <cell r="C112">
            <v>10.09999999999998</v>
          </cell>
          <cell r="H112">
            <v>-6.951129768833592</v>
          </cell>
          <cell r="I112">
            <v>-3.2011297688336104</v>
          </cell>
          <cell r="K112">
            <v>-10.09999999999998</v>
          </cell>
          <cell r="N112">
            <v>-8.951129768833592</v>
          </cell>
          <cell r="O112">
            <v>-5.201129768833611</v>
          </cell>
        </row>
        <row r="113">
          <cell r="C113">
            <v>10.19999999999998</v>
          </cell>
          <cell r="H113">
            <v>-7.090911382484633</v>
          </cell>
          <cell r="I113">
            <v>-3.2409113824846516</v>
          </cell>
          <cell r="K113">
            <v>-10.19999999999998</v>
          </cell>
          <cell r="N113">
            <v>-9.090911382484633</v>
          </cell>
          <cell r="O113">
            <v>-5.240911382484652</v>
          </cell>
        </row>
        <row r="114">
          <cell r="C114">
            <v>10.29999999999998</v>
          </cell>
          <cell r="H114">
            <v>-7.236314189769626</v>
          </cell>
          <cell r="I114">
            <v>-3.2863141897696453</v>
          </cell>
          <cell r="K114">
            <v>-10.29999999999998</v>
          </cell>
          <cell r="N114">
            <v>-9.236314189769626</v>
          </cell>
          <cell r="O114">
            <v>-5.286314189769645</v>
          </cell>
        </row>
        <row r="115">
          <cell r="C115">
            <v>10.399999999999979</v>
          </cell>
          <cell r="H115">
            <v>-7.387456601609829</v>
          </cell>
          <cell r="I115">
            <v>-3.337456601609849</v>
          </cell>
          <cell r="K115">
            <v>-10.399999999999979</v>
          </cell>
          <cell r="N115">
            <v>-9.387456601609829</v>
          </cell>
          <cell r="O115">
            <v>-5.337456601609849</v>
          </cell>
        </row>
        <row r="116">
          <cell r="C116">
            <v>10.499999999999979</v>
          </cell>
          <cell r="H116">
            <v>-7.544307916548306</v>
          </cell>
          <cell r="I116">
            <v>-3.3943079165483256</v>
          </cell>
          <cell r="K116">
            <v>-10.499999999999979</v>
          </cell>
          <cell r="N116">
            <v>-9.544307916548306</v>
          </cell>
          <cell r="O116">
            <v>-5.394307916548326</v>
          </cell>
        </row>
        <row r="117">
          <cell r="C117">
            <v>10.599999999999978</v>
          </cell>
          <cell r="H117">
            <v>-7.7066913846947855</v>
          </cell>
          <cell r="I117">
            <v>-3.456691384694806</v>
          </cell>
          <cell r="K117">
            <v>-10.599999999999978</v>
          </cell>
          <cell r="N117">
            <v>-9.706691384694786</v>
          </cell>
          <cell r="O117">
            <v>-5.456691384694806</v>
          </cell>
        </row>
        <row r="118">
          <cell r="C118">
            <v>10.699999999999978</v>
          </cell>
          <cell r="H118">
            <v>-7.8743017853926</v>
          </cell>
          <cell r="I118">
            <v>-3.5243017853926206</v>
          </cell>
          <cell r="K118">
            <v>-10.699999999999978</v>
          </cell>
          <cell r="N118">
            <v>-9.8743017853926</v>
          </cell>
          <cell r="O118">
            <v>-5.524301785392621</v>
          </cell>
        </row>
        <row r="119">
          <cell r="C119">
            <v>10.799999999999978</v>
          </cell>
          <cell r="H119">
            <v>-8.046733927187205</v>
          </cell>
          <cell r="I119">
            <v>-3.5967339271872256</v>
          </cell>
          <cell r="K119">
            <v>-10.799999999999978</v>
          </cell>
          <cell r="N119">
            <v>-10.046733927187205</v>
          </cell>
          <cell r="O119">
            <v>-5.596733927187226</v>
          </cell>
        </row>
        <row r="120">
          <cell r="C120">
            <v>10.899999999999977</v>
          </cell>
          <cell r="H120">
            <v>-8.223516740856986</v>
          </cell>
          <cell r="I120">
            <v>-3.6735167408570084</v>
          </cell>
          <cell r="K120">
            <v>-10.899999999999977</v>
          </cell>
          <cell r="N120">
            <v>-10.223516740856986</v>
          </cell>
          <cell r="O120">
            <v>-5.673516740857008</v>
          </cell>
        </row>
        <row r="121">
          <cell r="C121">
            <v>10.999999999999977</v>
          </cell>
          <cell r="H121">
            <v>-8.404147489252532</v>
          </cell>
          <cell r="I121">
            <v>-3.754147489252554</v>
          </cell>
          <cell r="K121">
            <v>-10.999999999999977</v>
          </cell>
          <cell r="N121">
            <v>-10.404147489252532</v>
          </cell>
          <cell r="O121">
            <v>-5.754147489252555</v>
          </cell>
        </row>
        <row r="122">
          <cell r="C122">
            <v>11.099999999999977</v>
          </cell>
          <cell r="H122">
            <v>-8.588121783808866</v>
          </cell>
          <cell r="I122">
            <v>-3.8381217838088895</v>
          </cell>
          <cell r="K122">
            <v>-11.099999999999977</v>
          </cell>
          <cell r="N122">
            <v>-10.588121783808866</v>
          </cell>
          <cell r="O122">
            <v>-5.838121783808889</v>
          </cell>
        </row>
        <row r="123">
          <cell r="C123">
            <v>11.199999999999976</v>
          </cell>
          <cell r="H123">
            <v>-8.774956904798941</v>
          </cell>
          <cell r="I123">
            <v>-3.9249569047989645</v>
          </cell>
          <cell r="K123">
            <v>-11.199999999999976</v>
          </cell>
          <cell r="N123">
            <v>-10.774956904798941</v>
          </cell>
          <cell r="O123">
            <v>-5.9249569047989645</v>
          </cell>
        </row>
        <row r="124">
          <cell r="C124">
            <v>11.299999999999976</v>
          </cell>
          <cell r="H124">
            <v>-8.964207693259429</v>
          </cell>
          <cell r="I124">
            <v>-4.014207693259452</v>
          </cell>
          <cell r="K124">
            <v>-11.299999999999976</v>
          </cell>
          <cell r="N124">
            <v>-10.964207693259429</v>
          </cell>
          <cell r="O124">
            <v>-6.014207693259452</v>
          </cell>
        </row>
        <row r="125">
          <cell r="C125">
            <v>11.399999999999975</v>
          </cell>
          <cell r="H125">
            <v>-9.155475591816483</v>
          </cell>
          <cell r="I125">
            <v>-4.105475591816506</v>
          </cell>
          <cell r="K125">
            <v>-11.399999999999975</v>
          </cell>
          <cell r="N125">
            <v>-11.155475591816483</v>
          </cell>
          <cell r="O125">
            <v>-6.105475591816506</v>
          </cell>
        </row>
        <row r="126">
          <cell r="C126">
            <v>11.499999999999975</v>
          </cell>
          <cell r="H126">
            <v>-9.348412135203688</v>
          </cell>
          <cell r="I126">
            <v>-4.198412135203711</v>
          </cell>
          <cell r="K126">
            <v>-11.499999999999975</v>
          </cell>
          <cell r="N126">
            <v>-11.348412135203688</v>
          </cell>
          <cell r="O126">
            <v>-6.198412135203711</v>
          </cell>
        </row>
        <row r="127">
          <cell r="C127">
            <v>11.599999999999975</v>
          </cell>
          <cell r="H127">
            <v>-9.542718415043064</v>
          </cell>
          <cell r="I127">
            <v>-4.292718415043086</v>
          </cell>
          <cell r="K127">
            <v>-11.599999999999975</v>
          </cell>
          <cell r="N127">
            <v>-11.542718415043064</v>
          </cell>
          <cell r="O127">
            <v>-6.292718415043086</v>
          </cell>
        </row>
        <row r="128">
          <cell r="C128">
            <v>11.699999999999974</v>
          </cell>
          <cell r="H128">
            <v>-9.738141939112746</v>
          </cell>
          <cell r="I128">
            <v>-4.38814193911277</v>
          </cell>
          <cell r="K128">
            <v>-11.699999999999974</v>
          </cell>
          <cell r="N128">
            <v>-11.738141939112746</v>
          </cell>
          <cell r="O128">
            <v>-6.38814193911277</v>
          </cell>
        </row>
        <row r="129">
          <cell r="C129">
            <v>11.799999999999974</v>
          </cell>
          <cell r="H129">
            <v>-9.934472039485724</v>
          </cell>
          <cell r="I129">
            <v>-4.484472039485749</v>
          </cell>
          <cell r="K129">
            <v>-11.799999999999974</v>
          </cell>
          <cell r="N129">
            <v>-11.934472039485724</v>
          </cell>
          <cell r="O129">
            <v>-6.484472039485749</v>
          </cell>
        </row>
        <row r="130">
          <cell r="C130">
            <v>11.899999999999974</v>
          </cell>
          <cell r="H130">
            <v>-10.131534676852002</v>
          </cell>
          <cell r="I130">
            <v>-4.581534676852026</v>
          </cell>
          <cell r="K130">
            <v>-11.899999999999974</v>
          </cell>
          <cell r="N130">
            <v>-12.131534676852002</v>
          </cell>
          <cell r="O130">
            <v>-6.581534676852026</v>
          </cell>
        </row>
        <row r="131">
          <cell r="C131">
            <v>11.999999999999973</v>
          </cell>
          <cell r="H131">
            <v>-10.329187208684855</v>
          </cell>
          <cell r="I131">
            <v>-4.67918720868488</v>
          </cell>
          <cell r="K131">
            <v>-11.999999999999973</v>
          </cell>
          <cell r="N131">
            <v>-12.329187208684855</v>
          </cell>
          <cell r="O131">
            <v>-6.67918720868488</v>
          </cell>
        </row>
        <row r="132">
          <cell r="C132">
            <v>12.099999999999973</v>
          </cell>
          <cell r="H132">
            <v>-10.527313465537642</v>
          </cell>
          <cell r="I132">
            <v>-4.7773134655376674</v>
          </cell>
          <cell r="K132">
            <v>-12.099999999999973</v>
          </cell>
          <cell r="N132">
            <v>-12.527313465537642</v>
          </cell>
          <cell r="O132">
            <v>-6.7773134655376674</v>
          </cell>
        </row>
        <row r="133">
          <cell r="C133">
            <v>12.199999999999973</v>
          </cell>
          <cell r="H133">
            <v>-10.72581931702372</v>
          </cell>
          <cell r="I133">
            <v>-4.875819317023747</v>
          </cell>
          <cell r="K133">
            <v>-12.199999999999973</v>
          </cell>
          <cell r="N133">
            <v>-12.72581931702372</v>
          </cell>
          <cell r="O133">
            <v>-6.875819317023747</v>
          </cell>
        </row>
        <row r="134">
          <cell r="C134">
            <v>12.299999999999972</v>
          </cell>
          <cell r="H134">
            <v>-10.924628799222553</v>
          </cell>
          <cell r="I134">
            <v>-4.97462879922258</v>
          </cell>
          <cell r="K134">
            <v>-12.299999999999972</v>
          </cell>
          <cell r="N134">
            <v>-12.924628799222553</v>
          </cell>
          <cell r="O134">
            <v>-6.97462879922258</v>
          </cell>
        </row>
        <row r="135">
          <cell r="C135">
            <v>12.399999999999972</v>
          </cell>
          <cell r="H135">
            <v>-11.123680806568217</v>
          </cell>
          <cell r="I135">
            <v>-5.073680806568244</v>
          </cell>
          <cell r="K135">
            <v>-12.399999999999972</v>
          </cell>
          <cell r="N135">
            <v>-13.123680806568217</v>
          </cell>
          <cell r="O135">
            <v>-7.073680806568244</v>
          </cell>
        </row>
        <row r="136">
          <cell r="C136">
            <v>12.499999999999972</v>
          </cell>
          <cell r="H136">
            <v>-11.322926312086926</v>
          </cell>
          <cell r="I136">
            <v>-5.172926312086954</v>
          </cell>
          <cell r="K136">
            <v>-12.499999999999972</v>
          </cell>
          <cell r="N136">
            <v>-13.322926312086926</v>
          </cell>
          <cell r="O136">
            <v>-7.172926312086954</v>
          </cell>
        </row>
        <row r="137">
          <cell r="C137">
            <v>12.599999999999971</v>
          </cell>
          <cell r="H137">
            <v>-11.522326060498848</v>
          </cell>
          <cell r="I137">
            <v>-5.272326060498875</v>
          </cell>
          <cell r="K137">
            <v>-12.599999999999971</v>
          </cell>
          <cell r="N137">
            <v>-13.522326060498848</v>
          </cell>
          <cell r="O137">
            <v>-7.272326060498875</v>
          </cell>
        </row>
        <row r="138">
          <cell r="C138">
            <v>12.69999999999997</v>
          </cell>
          <cell r="H138">
            <v>-11.721848671906335</v>
          </cell>
          <cell r="I138">
            <v>-5.3718486719063625</v>
          </cell>
          <cell r="K138">
            <v>-12.69999999999997</v>
          </cell>
          <cell r="N138">
            <v>-13.721848671906335</v>
          </cell>
          <cell r="O138">
            <v>-7.3718486719063625</v>
          </cell>
        </row>
        <row r="139">
          <cell r="C139">
            <v>12.79999999999997</v>
          </cell>
          <cell r="H139">
            <v>-11.9214690944265</v>
          </cell>
          <cell r="I139">
            <v>-5.47146909442653</v>
          </cell>
          <cell r="K139">
            <v>-12.79999999999997</v>
          </cell>
          <cell r="N139">
            <v>-13.9214690944265</v>
          </cell>
          <cell r="O139">
            <v>-7.47146909442653</v>
          </cell>
        </row>
        <row r="140">
          <cell r="C140">
            <v>12.89999999999997</v>
          </cell>
          <cell r="H140">
            <v>-12.121167348766004</v>
          </cell>
          <cell r="I140">
            <v>-5.571167348766032</v>
          </cell>
          <cell r="K140">
            <v>-12.89999999999997</v>
          </cell>
          <cell r="N140">
            <v>-14.121167348766004</v>
          </cell>
          <cell r="O140">
            <v>-7.571167348766032</v>
          </cell>
        </row>
        <row r="141">
          <cell r="C141">
            <v>12.99999999999997</v>
          </cell>
          <cell r="H141">
            <v>-12.320927514203392</v>
          </cell>
          <cell r="I141">
            <v>-5.670927514203421</v>
          </cell>
          <cell r="K141">
            <v>-12.99999999999997</v>
          </cell>
          <cell r="N141">
            <v>-14.320927514203392</v>
          </cell>
          <cell r="O141">
            <v>-7.670927514203421</v>
          </cell>
        </row>
        <row r="142">
          <cell r="C142">
            <v>13.09999999999997</v>
          </cell>
          <cell r="H142">
            <v>-12.520736912426706</v>
          </cell>
          <cell r="I142">
            <v>-5.770736912426735</v>
          </cell>
          <cell r="K142">
            <v>-13.09999999999997</v>
          </cell>
          <cell r="N142">
            <v>-14.520736912426706</v>
          </cell>
          <cell r="O142">
            <v>-7.770736912426735</v>
          </cell>
        </row>
        <row r="143">
          <cell r="C143">
            <v>13.199999999999969</v>
          </cell>
          <cell r="H143">
            <v>-12.72058545243076</v>
          </cell>
          <cell r="I143">
            <v>-5.870585452430789</v>
          </cell>
          <cell r="K143">
            <v>-13.199999999999969</v>
          </cell>
          <cell r="N143">
            <v>-14.72058545243076</v>
          </cell>
          <cell r="O143">
            <v>-7.870585452430789</v>
          </cell>
        </row>
        <row r="144">
          <cell r="C144">
            <v>13.299999999999969</v>
          </cell>
          <cell r="H144">
            <v>-12.92046510583318</v>
          </cell>
          <cell r="I144">
            <v>-5.97046510583321</v>
          </cell>
          <cell r="K144">
            <v>-13.299999999999969</v>
          </cell>
          <cell r="N144">
            <v>-14.92046510583318</v>
          </cell>
          <cell r="O144">
            <v>-7.97046510583321</v>
          </cell>
        </row>
        <row r="145">
          <cell r="C145">
            <v>13.399999999999968</v>
          </cell>
          <cell r="H145">
            <v>-13.120369487366117</v>
          </cell>
          <cell r="I145">
            <v>-6.070369487366149</v>
          </cell>
          <cell r="K145">
            <v>-13.399999999999968</v>
          </cell>
          <cell r="N145">
            <v>-15.120369487366117</v>
          </cell>
          <cell r="O145">
            <v>-8.070369487366149</v>
          </cell>
        </row>
        <row r="146">
          <cell r="C146">
            <v>13.499999999999968</v>
          </cell>
          <cell r="H146">
            <v>-13.320293519915506</v>
          </cell>
          <cell r="I146">
            <v>-6.170293519915537</v>
          </cell>
          <cell r="K146">
            <v>-13.499999999999968</v>
          </cell>
          <cell r="N146">
            <v>-15.320293519915506</v>
          </cell>
          <cell r="O146">
            <v>-8.170293519915537</v>
          </cell>
        </row>
        <row r="147">
          <cell r="C147">
            <v>13.599999999999968</v>
          </cell>
          <cell r="H147">
            <v>-13.52023316735528</v>
          </cell>
          <cell r="I147">
            <v>-6.27023316735531</v>
          </cell>
          <cell r="K147">
            <v>-13.599999999999968</v>
          </cell>
          <cell r="N147">
            <v>-15.52023316735528</v>
          </cell>
          <cell r="O147">
            <v>-8.270233167355311</v>
          </cell>
        </row>
        <row r="148">
          <cell r="C148">
            <v>13.699999999999967</v>
          </cell>
          <cell r="H148">
            <v>-13.720185221636248</v>
          </cell>
          <cell r="I148">
            <v>-6.370185221636279</v>
          </cell>
          <cell r="K148">
            <v>-13.699999999999967</v>
          </cell>
          <cell r="N148">
            <v>-15.720185221636248</v>
          </cell>
          <cell r="O148">
            <v>-8.37018522163628</v>
          </cell>
        </row>
        <row r="149">
          <cell r="C149">
            <v>13.799999999999967</v>
          </cell>
          <cell r="H149">
            <v>-13.920147133226186</v>
          </cell>
          <cell r="I149">
            <v>-6.470147133226216</v>
          </cell>
          <cell r="K149">
            <v>-13.799999999999967</v>
          </cell>
          <cell r="N149">
            <v>-15.920147133226186</v>
          </cell>
          <cell r="O149">
            <v>-8.470147133226217</v>
          </cell>
        </row>
        <row r="150">
          <cell r="C150">
            <v>13.899999999999967</v>
          </cell>
          <cell r="H150">
            <v>-14.120116876146442</v>
          </cell>
          <cell r="I150">
            <v>-6.570116876146475</v>
          </cell>
          <cell r="K150">
            <v>-13.899999999999967</v>
          </cell>
          <cell r="N150">
            <v>-16.120116876146444</v>
          </cell>
          <cell r="O150">
            <v>-8.570116876146475</v>
          </cell>
        </row>
        <row r="151">
          <cell r="C151">
            <v>13.999999999999966</v>
          </cell>
          <cell r="H151">
            <v>-14.32009284059168</v>
          </cell>
          <cell r="I151">
            <v>-6.670092840591714</v>
          </cell>
          <cell r="K151">
            <v>-13.999999999999966</v>
          </cell>
          <cell r="N151">
            <v>-16.32009284059168</v>
          </cell>
          <cell r="O151">
            <v>-8.670092840591714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3"/>
  <sheetViews>
    <sheetView tabSelected="1" workbookViewId="0" topLeftCell="A1">
      <selection activeCell="F7" sqref="F7"/>
    </sheetView>
  </sheetViews>
  <sheetFormatPr defaultColWidth="11.421875" defaultRowHeight="12.75"/>
  <sheetData>
    <row r="1" ht="15.75">
      <c r="B1" s="3" t="s">
        <v>20</v>
      </c>
    </row>
    <row r="2" ht="15.75">
      <c r="B2" s="3"/>
    </row>
    <row r="4" spans="1:4" ht="12.75">
      <c r="A4" t="s">
        <v>1</v>
      </c>
      <c r="B4">
        <v>14</v>
      </c>
      <c r="C4" t="s">
        <v>4</v>
      </c>
      <c r="D4">
        <f>10^-B4</f>
        <v>1E-14</v>
      </c>
    </row>
    <row r="5" spans="1:4" ht="12.75">
      <c r="A5" t="s">
        <v>2</v>
      </c>
      <c r="B5">
        <v>6.35</v>
      </c>
      <c r="C5" t="s">
        <v>5</v>
      </c>
      <c r="D5">
        <f>10^-B5</f>
        <v>4.466835921509633E-07</v>
      </c>
    </row>
    <row r="6" spans="1:4" ht="12.75">
      <c r="A6" t="s">
        <v>3</v>
      </c>
      <c r="B6">
        <v>10.33</v>
      </c>
      <c r="C6" t="s">
        <v>6</v>
      </c>
      <c r="D6">
        <f>10^-B6</f>
        <v>4.677351412871978E-11</v>
      </c>
    </row>
    <row r="9" spans="5:7" ht="12.75">
      <c r="E9" s="1"/>
      <c r="F9" s="1"/>
      <c r="G9" s="1"/>
    </row>
    <row r="10" spans="1:15" ht="15.75">
      <c r="A10" t="s">
        <v>11</v>
      </c>
      <c r="C10" t="s">
        <v>0</v>
      </c>
      <c r="D10" t="s">
        <v>7</v>
      </c>
      <c r="E10" s="4" t="s">
        <v>8</v>
      </c>
      <c r="F10" s="4" t="s">
        <v>10</v>
      </c>
      <c r="G10" s="4" t="s">
        <v>9</v>
      </c>
      <c r="H10" s="6" t="s">
        <v>12</v>
      </c>
      <c r="I10" s="6" t="s">
        <v>13</v>
      </c>
      <c r="J10" s="6" t="s">
        <v>14</v>
      </c>
      <c r="K10" s="6" t="s">
        <v>15</v>
      </c>
      <c r="L10" s="6" t="s">
        <v>16</v>
      </c>
      <c r="M10" s="6" t="s">
        <v>19</v>
      </c>
      <c r="N10" s="6" t="s">
        <v>18</v>
      </c>
      <c r="O10" s="6" t="s">
        <v>17</v>
      </c>
    </row>
    <row r="11" spans="1:15" ht="12.75">
      <c r="A11" s="7">
        <v>0.001</v>
      </c>
      <c r="C11" s="5">
        <v>0</v>
      </c>
      <c r="D11">
        <f aca="true" t="shared" si="0" ref="D11:D74">10^(-C11)</f>
        <v>1</v>
      </c>
      <c r="E11">
        <f aca="true" t="shared" si="1" ref="E11:E74">1/($D$5/D11+$D$5*$D$6/D11^2+1)</f>
        <v>0.9999995533166074</v>
      </c>
      <c r="F11">
        <f aca="true" t="shared" si="2" ref="F11:F74">1/(D11/$D$5+$D$6/D11+1)</f>
        <v>4.466833926248209E-07</v>
      </c>
      <c r="G11">
        <f aca="true" t="shared" si="3" ref="G11:G74">1/(D11^2/($D$5*$D$6)+D11/$D$6+1)</f>
        <v>2.0892951976001545E-17</v>
      </c>
      <c r="H11" s="1">
        <f aca="true" t="shared" si="4" ref="H11:J42">LOG($A$11*E11)</f>
        <v>-3.0000001939921757</v>
      </c>
      <c r="I11" s="1">
        <f t="shared" si="4"/>
        <v>-9.350000193992177</v>
      </c>
      <c r="J11" s="1">
        <f t="shared" si="4"/>
        <v>-19.680000193992175</v>
      </c>
      <c r="K11" s="2">
        <f>-C11</f>
        <v>0</v>
      </c>
      <c r="L11">
        <f>LOG($D$4/D11)</f>
        <v>-14</v>
      </c>
      <c r="M11" s="1">
        <f>LOG($A$12*E11)</f>
        <v>-5.000000193992176</v>
      </c>
      <c r="N11" s="1">
        <f>LOG($A$12*F11)</f>
        <v>-11.350000193992175</v>
      </c>
      <c r="O11" s="1">
        <f>LOG($A$12*G11)</f>
        <v>-21.680000193992175</v>
      </c>
    </row>
    <row r="12" spans="1:15" ht="12.75">
      <c r="A12" s="7">
        <v>1E-05</v>
      </c>
      <c r="C12" s="2">
        <f aca="true" t="shared" si="5" ref="C12:C75">C11+0.1</f>
        <v>0.1</v>
      </c>
      <c r="D12">
        <f t="shared" si="0"/>
        <v>0.7943282347242815</v>
      </c>
      <c r="E12">
        <f t="shared" si="1"/>
        <v>0.9999994376589909</v>
      </c>
      <c r="F12">
        <f t="shared" si="2"/>
        <v>5.62341008962761E-07</v>
      </c>
      <c r="G12">
        <f t="shared" si="3"/>
        <v>3.31130935273982E-17</v>
      </c>
      <c r="H12" s="1">
        <f t="shared" si="4"/>
        <v>-3.000000244221666</v>
      </c>
      <c r="I12" s="1">
        <f t="shared" si="4"/>
        <v>-9.250000244221665</v>
      </c>
      <c r="J12" s="1">
        <f t="shared" si="4"/>
        <v>-19.480000244221667</v>
      </c>
      <c r="K12" s="2">
        <f aca="true" t="shared" si="6" ref="K12:K75">-C12</f>
        <v>-0.1</v>
      </c>
      <c r="L12">
        <f aca="true" t="shared" si="7" ref="L12:L75">LOG($D$4/D12)</f>
        <v>-13.9</v>
      </c>
      <c r="M12" s="1">
        <f aca="true" t="shared" si="8" ref="M12:O75">LOG($A$12*E12)</f>
        <v>-5.000000244221666</v>
      </c>
      <c r="N12" s="1">
        <f t="shared" si="8"/>
        <v>-11.250000244221665</v>
      </c>
      <c r="O12" s="1">
        <f t="shared" si="8"/>
        <v>-21.480000244221667</v>
      </c>
    </row>
    <row r="13" spans="3:15" ht="12.75">
      <c r="C13" s="2">
        <f t="shared" si="5"/>
        <v>0.2</v>
      </c>
      <c r="D13">
        <f t="shared" si="0"/>
        <v>0.6309573444801932</v>
      </c>
      <c r="E13">
        <f t="shared" si="1"/>
        <v>0.9999992920547167</v>
      </c>
      <c r="F13">
        <f t="shared" si="2"/>
        <v>7.079452831972593E-07</v>
      </c>
      <c r="G13">
        <f t="shared" si="3"/>
        <v>5.2480708871480635E-17</v>
      </c>
      <c r="H13" s="1">
        <f t="shared" si="4"/>
        <v>-3.0000003074568387</v>
      </c>
      <c r="I13" s="1">
        <f t="shared" si="4"/>
        <v>-9.150000307456839</v>
      </c>
      <c r="J13" s="1">
        <f t="shared" si="4"/>
        <v>-19.280000307456838</v>
      </c>
      <c r="K13" s="2">
        <f t="shared" si="6"/>
        <v>-0.2</v>
      </c>
      <c r="L13">
        <f t="shared" si="7"/>
        <v>-13.8</v>
      </c>
      <c r="M13" s="1">
        <f t="shared" si="8"/>
        <v>-5.000000307456839</v>
      </c>
      <c r="N13" s="1">
        <f t="shared" si="8"/>
        <v>-11.150000307456839</v>
      </c>
      <c r="O13" s="1">
        <f t="shared" si="8"/>
        <v>-21.280000307456838</v>
      </c>
    </row>
    <row r="14" spans="3:15" ht="12.75">
      <c r="C14" s="2">
        <f t="shared" si="5"/>
        <v>0.30000000000000004</v>
      </c>
      <c r="D14">
        <f t="shared" si="0"/>
        <v>0.5011872336272722</v>
      </c>
      <c r="E14">
        <f t="shared" si="1"/>
        <v>0.9999991087498562</v>
      </c>
      <c r="F14">
        <f t="shared" si="2"/>
        <v>8.912501438062192E-07</v>
      </c>
      <c r="G14">
        <f t="shared" si="3"/>
        <v>8.317630297930902E-17</v>
      </c>
      <c r="H14" s="1">
        <f t="shared" si="4"/>
        <v>-3.000000387065192</v>
      </c>
      <c r="I14" s="1">
        <f t="shared" si="4"/>
        <v>-9.050000387065191</v>
      </c>
      <c r="J14" s="1">
        <f t="shared" si="4"/>
        <v>-19.08000038706519</v>
      </c>
      <c r="K14" s="2">
        <f t="shared" si="6"/>
        <v>-0.30000000000000004</v>
      </c>
      <c r="L14">
        <f t="shared" si="7"/>
        <v>-13.7</v>
      </c>
      <c r="M14" s="1">
        <f t="shared" si="8"/>
        <v>-5.000000387065192</v>
      </c>
      <c r="N14" s="1">
        <f t="shared" si="8"/>
        <v>-11.050000387065191</v>
      </c>
      <c r="O14" s="1">
        <f t="shared" si="8"/>
        <v>-21.08000038706519</v>
      </c>
    </row>
    <row r="15" spans="3:15" ht="12.75">
      <c r="C15" s="2">
        <f t="shared" si="5"/>
        <v>0.4</v>
      </c>
      <c r="D15">
        <f t="shared" si="0"/>
        <v>0.3981071705534972</v>
      </c>
      <c r="E15">
        <f t="shared" si="1"/>
        <v>0.9999988779828045</v>
      </c>
      <c r="F15">
        <f t="shared" si="2"/>
        <v>1.1220171953779646E-06</v>
      </c>
      <c r="G15">
        <f t="shared" si="3"/>
        <v>1.318255259449678E-16</v>
      </c>
      <c r="H15" s="1">
        <f t="shared" si="4"/>
        <v>-3.00000048728615</v>
      </c>
      <c r="I15" s="1">
        <f t="shared" si="4"/>
        <v>-8.95000048728615</v>
      </c>
      <c r="J15" s="1">
        <f t="shared" si="4"/>
        <v>-18.88000048728615</v>
      </c>
      <c r="K15" s="2">
        <f t="shared" si="6"/>
        <v>-0.4</v>
      </c>
      <c r="L15">
        <f t="shared" si="7"/>
        <v>-13.6</v>
      </c>
      <c r="M15" s="1">
        <f t="shared" si="8"/>
        <v>-5.00000048728615</v>
      </c>
      <c r="N15" s="1">
        <f t="shared" si="8"/>
        <v>-10.95000048728615</v>
      </c>
      <c r="O15" s="1">
        <f t="shared" si="8"/>
        <v>-20.88000048728615</v>
      </c>
    </row>
    <row r="16" spans="3:15" ht="12.75">
      <c r="C16" s="2">
        <f t="shared" si="5"/>
        <v>0.5</v>
      </c>
      <c r="D16">
        <f t="shared" si="0"/>
        <v>0.31622776601683794</v>
      </c>
      <c r="E16">
        <f t="shared" si="1"/>
        <v>0.9999985874644504</v>
      </c>
      <c r="F16">
        <f t="shared" si="2"/>
        <v>1.4125355493632578E-06</v>
      </c>
      <c r="G16">
        <f t="shared" si="3"/>
        <v>2.08929317964898E-16</v>
      </c>
      <c r="H16" s="1">
        <f t="shared" si="4"/>
        <v>-3.000000613456828</v>
      </c>
      <c r="I16" s="1">
        <f t="shared" si="4"/>
        <v>-8.850000613456828</v>
      </c>
      <c r="J16" s="1">
        <f t="shared" si="4"/>
        <v>-18.68000061345683</v>
      </c>
      <c r="K16" s="2">
        <f t="shared" si="6"/>
        <v>-0.5</v>
      </c>
      <c r="L16">
        <f t="shared" si="7"/>
        <v>-13.5</v>
      </c>
      <c r="M16" s="1">
        <f t="shared" si="8"/>
        <v>-5.000000613456828</v>
      </c>
      <c r="N16" s="1">
        <f t="shared" si="8"/>
        <v>-10.850000613456828</v>
      </c>
      <c r="O16" s="1">
        <f t="shared" si="8"/>
        <v>-20.680000613456826</v>
      </c>
    </row>
    <row r="17" spans="3:15" ht="12.75">
      <c r="C17" s="2">
        <f t="shared" si="5"/>
        <v>0.6</v>
      </c>
      <c r="D17">
        <f t="shared" si="0"/>
        <v>0.251188643150958</v>
      </c>
      <c r="E17">
        <f t="shared" si="1"/>
        <v>0.9999982217237519</v>
      </c>
      <c r="F17">
        <f t="shared" si="2"/>
        <v>1.778276247766886E-06</v>
      </c>
      <c r="G17">
        <f t="shared" si="3"/>
        <v>3.3113053263998265E-16</v>
      </c>
      <c r="H17" s="1">
        <f t="shared" si="4"/>
        <v>-3.0000007722962483</v>
      </c>
      <c r="I17" s="1">
        <f t="shared" si="4"/>
        <v>-8.750000772296248</v>
      </c>
      <c r="J17" s="1">
        <f t="shared" si="4"/>
        <v>-18.480000772296247</v>
      </c>
      <c r="K17" s="2">
        <f t="shared" si="6"/>
        <v>-0.6</v>
      </c>
      <c r="L17">
        <f t="shared" si="7"/>
        <v>-13.4</v>
      </c>
      <c r="M17" s="1">
        <f t="shared" si="8"/>
        <v>-5.000000772296248</v>
      </c>
      <c r="N17" s="1">
        <f t="shared" si="8"/>
        <v>-10.750000772296248</v>
      </c>
      <c r="O17" s="1">
        <f t="shared" si="8"/>
        <v>-20.480000772296247</v>
      </c>
    </row>
    <row r="18" spans="3:15" ht="12.75">
      <c r="C18" s="2">
        <f t="shared" si="5"/>
        <v>0.7</v>
      </c>
      <c r="D18">
        <f t="shared" si="0"/>
        <v>0.19952623149688795</v>
      </c>
      <c r="E18">
        <f t="shared" si="1"/>
        <v>0.9999977612838727</v>
      </c>
      <c r="F18">
        <f t="shared" si="2"/>
        <v>2.2387161267072235E-06</v>
      </c>
      <c r="G18">
        <f t="shared" si="3"/>
        <v>5.248062853548475E-16</v>
      </c>
      <c r="H18" s="1">
        <f t="shared" si="4"/>
        <v>-3.000000972263149</v>
      </c>
      <c r="I18" s="1">
        <f t="shared" si="4"/>
        <v>-8.650000972263149</v>
      </c>
      <c r="J18" s="1">
        <f t="shared" si="4"/>
        <v>-18.28000097226315</v>
      </c>
      <c r="K18" s="2">
        <f t="shared" si="6"/>
        <v>-0.7</v>
      </c>
      <c r="L18">
        <f t="shared" si="7"/>
        <v>-13.3</v>
      </c>
      <c r="M18" s="1">
        <f t="shared" si="8"/>
        <v>-5.000000972263149</v>
      </c>
      <c r="N18" s="1">
        <f t="shared" si="8"/>
        <v>-10.650000972263149</v>
      </c>
      <c r="O18" s="1">
        <f t="shared" si="8"/>
        <v>-20.28000097226315</v>
      </c>
    </row>
    <row r="19" spans="3:15" ht="12.75">
      <c r="C19" s="2">
        <f t="shared" si="5"/>
        <v>0.7999999999999999</v>
      </c>
      <c r="D19">
        <f t="shared" si="0"/>
        <v>0.15848931924611132</v>
      </c>
      <c r="E19">
        <f t="shared" si="1"/>
        <v>0.9999971816250112</v>
      </c>
      <c r="F19">
        <f t="shared" si="2"/>
        <v>2.818374988004493E-06</v>
      </c>
      <c r="G19">
        <f t="shared" si="3"/>
        <v>8.317614268804617E-16</v>
      </c>
      <c r="H19" s="1">
        <f t="shared" si="4"/>
        <v>-3.0000012240064304</v>
      </c>
      <c r="I19" s="1">
        <f t="shared" si="4"/>
        <v>-8.55000122400643</v>
      </c>
      <c r="J19" s="1">
        <f t="shared" si="4"/>
        <v>-18.08000122400643</v>
      </c>
      <c r="K19" s="2">
        <f t="shared" si="6"/>
        <v>-0.7999999999999999</v>
      </c>
      <c r="L19">
        <f t="shared" si="7"/>
        <v>-13.2</v>
      </c>
      <c r="M19" s="1">
        <f t="shared" si="8"/>
        <v>-5.00000122400643</v>
      </c>
      <c r="N19" s="1">
        <f t="shared" si="8"/>
        <v>-10.55000122400643</v>
      </c>
      <c r="O19" s="1">
        <f t="shared" si="8"/>
        <v>-20.08000122400643</v>
      </c>
    </row>
    <row r="20" spans="3:15" ht="12.75">
      <c r="C20" s="2">
        <f t="shared" si="5"/>
        <v>0.8999999999999999</v>
      </c>
      <c r="D20">
        <f t="shared" si="0"/>
        <v>0.12589254117941673</v>
      </c>
      <c r="E20">
        <f t="shared" si="1"/>
        <v>0.9999964518786957</v>
      </c>
      <c r="F20">
        <f t="shared" si="2"/>
        <v>3.5481213031263013E-06</v>
      </c>
      <c r="G20">
        <f t="shared" si="3"/>
        <v>1.3182520612215875E-15</v>
      </c>
      <c r="H20" s="1">
        <f t="shared" si="4"/>
        <v>-3.0000015409322374</v>
      </c>
      <c r="I20" s="1">
        <f t="shared" si="4"/>
        <v>-8.450001540932238</v>
      </c>
      <c r="J20" s="1">
        <f t="shared" si="4"/>
        <v>-17.880001540932238</v>
      </c>
      <c r="K20" s="2">
        <f t="shared" si="6"/>
        <v>-0.8999999999999999</v>
      </c>
      <c r="L20">
        <f t="shared" si="7"/>
        <v>-13.1</v>
      </c>
      <c r="M20" s="1">
        <f t="shared" si="8"/>
        <v>-5.000001540932237</v>
      </c>
      <c r="N20" s="1">
        <f t="shared" si="8"/>
        <v>-10.450001540932238</v>
      </c>
      <c r="O20" s="1">
        <f t="shared" si="8"/>
        <v>-19.880001540932238</v>
      </c>
    </row>
    <row r="21" spans="3:15" ht="12.75">
      <c r="C21" s="2">
        <f t="shared" si="5"/>
        <v>0.9999999999999999</v>
      </c>
      <c r="D21">
        <f t="shared" si="0"/>
        <v>0.10000000000000002</v>
      </c>
      <c r="E21">
        <f t="shared" si="1"/>
        <v>0.9999955331840289</v>
      </c>
      <c r="F21">
        <f t="shared" si="2"/>
        <v>4.466815968975598E-06</v>
      </c>
      <c r="G21">
        <f t="shared" si="3"/>
        <v>2.0892867983527124E-15</v>
      </c>
      <c r="H21" s="1">
        <f t="shared" si="4"/>
        <v>-3.0000019399178606</v>
      </c>
      <c r="I21" s="1">
        <f t="shared" si="4"/>
        <v>-8.35000193991786</v>
      </c>
      <c r="J21" s="1">
        <f t="shared" si="4"/>
        <v>-17.68000193991786</v>
      </c>
      <c r="K21" s="2">
        <f t="shared" si="6"/>
        <v>-0.9999999999999999</v>
      </c>
      <c r="L21">
        <f t="shared" si="7"/>
        <v>-13</v>
      </c>
      <c r="M21" s="1">
        <f t="shared" si="8"/>
        <v>-5.00000193991786</v>
      </c>
      <c r="N21" s="1">
        <f t="shared" si="8"/>
        <v>-10.35000193991786</v>
      </c>
      <c r="O21" s="1">
        <f t="shared" si="8"/>
        <v>-19.68000193991786</v>
      </c>
    </row>
    <row r="22" spans="3:15" ht="12.75">
      <c r="C22" s="2">
        <f t="shared" si="5"/>
        <v>1.0999999999999999</v>
      </c>
      <c r="D22">
        <f t="shared" si="0"/>
        <v>0.07943282347242814</v>
      </c>
      <c r="E22">
        <f t="shared" si="1"/>
        <v>0.9999943766183673</v>
      </c>
      <c r="F22">
        <f t="shared" si="2"/>
        <v>5.6233816293047E-06</v>
      </c>
      <c r="G22">
        <f t="shared" si="3"/>
        <v>3.3112925940592456E-15</v>
      </c>
      <c r="H22" s="1">
        <f t="shared" si="4"/>
        <v>-3.0000024422104796</v>
      </c>
      <c r="I22" s="1">
        <f t="shared" si="4"/>
        <v>-8.25000244221048</v>
      </c>
      <c r="J22" s="1">
        <f t="shared" si="4"/>
        <v>-17.48000244221048</v>
      </c>
      <c r="K22" s="2">
        <f t="shared" si="6"/>
        <v>-1.0999999999999999</v>
      </c>
      <c r="L22">
        <f t="shared" si="7"/>
        <v>-12.9</v>
      </c>
      <c r="M22" s="1">
        <f t="shared" si="8"/>
        <v>-5.000002442210479</v>
      </c>
      <c r="N22" s="1">
        <f t="shared" si="8"/>
        <v>-10.250002442210478</v>
      </c>
      <c r="O22" s="1">
        <f t="shared" si="8"/>
        <v>-19.48000244221048</v>
      </c>
    </row>
    <row r="23" spans="3:15" ht="12.75">
      <c r="C23" s="2">
        <f t="shared" si="5"/>
        <v>1.2</v>
      </c>
      <c r="D23">
        <f t="shared" si="0"/>
        <v>0.06309573444801932</v>
      </c>
      <c r="E23">
        <f t="shared" si="1"/>
        <v>0.9999929205922693</v>
      </c>
      <c r="F23">
        <f t="shared" si="2"/>
        <v>7.079407725472794E-06</v>
      </c>
      <c r="G23">
        <f t="shared" si="3"/>
        <v>5.2480374492378125E-15</v>
      </c>
      <c r="H23" s="1">
        <f t="shared" si="4"/>
        <v>-3.0000030745585957</v>
      </c>
      <c r="I23" s="1">
        <f t="shared" si="4"/>
        <v>-8.150003074558596</v>
      </c>
      <c r="J23" s="1">
        <f t="shared" si="4"/>
        <v>-17.280003074558596</v>
      </c>
      <c r="K23" s="2">
        <f t="shared" si="6"/>
        <v>-1.2</v>
      </c>
      <c r="L23">
        <f t="shared" si="7"/>
        <v>-12.8</v>
      </c>
      <c r="M23" s="1">
        <f t="shared" si="8"/>
        <v>-5.000003074558595</v>
      </c>
      <c r="N23" s="1">
        <f t="shared" si="8"/>
        <v>-10.150003074558596</v>
      </c>
      <c r="O23" s="1">
        <f t="shared" si="8"/>
        <v>-19.280003074558596</v>
      </c>
    </row>
    <row r="24" spans="3:15" ht="12.75">
      <c r="C24" s="2">
        <f t="shared" si="5"/>
        <v>1.3</v>
      </c>
      <c r="D24">
        <f t="shared" si="0"/>
        <v>0.050118723362727206</v>
      </c>
      <c r="E24">
        <f t="shared" si="1"/>
        <v>0.9999910875700425</v>
      </c>
      <c r="F24">
        <f t="shared" si="2"/>
        <v>8.912429949221855E-06</v>
      </c>
      <c r="G24">
        <f t="shared" si="3"/>
        <v>8.317563580663203E-15</v>
      </c>
      <c r="H24" s="1">
        <f t="shared" si="4"/>
        <v>-3.0000038706363994</v>
      </c>
      <c r="I24" s="1">
        <f t="shared" si="4"/>
        <v>-8.050003870636399</v>
      </c>
      <c r="J24" s="1">
        <f t="shared" si="4"/>
        <v>-17.0800038706364</v>
      </c>
      <c r="K24" s="2">
        <f t="shared" si="6"/>
        <v>-1.3</v>
      </c>
      <c r="L24">
        <f t="shared" si="7"/>
        <v>-12.7</v>
      </c>
      <c r="M24" s="1">
        <f t="shared" si="8"/>
        <v>-5.000003870636399</v>
      </c>
      <c r="N24" s="1">
        <f t="shared" si="8"/>
        <v>-10.050003870636399</v>
      </c>
      <c r="O24" s="1">
        <f t="shared" si="8"/>
        <v>-19.0800038706364</v>
      </c>
    </row>
    <row r="25" spans="3:15" ht="12.75">
      <c r="C25" s="2">
        <f t="shared" si="5"/>
        <v>1.4000000000000001</v>
      </c>
      <c r="D25">
        <f t="shared" si="0"/>
        <v>0.03981071705534971</v>
      </c>
      <c r="E25">
        <f t="shared" si="1"/>
        <v>0.999988779941335</v>
      </c>
      <c r="F25">
        <f t="shared" si="2"/>
        <v>1.1220058651890835E-05</v>
      </c>
      <c r="G25">
        <f t="shared" si="3"/>
        <v>1.3182419476384652E-14</v>
      </c>
      <c r="H25" s="1">
        <f t="shared" si="4"/>
        <v>-3.0000048728369015</v>
      </c>
      <c r="I25" s="1">
        <f t="shared" si="4"/>
        <v>-7.950004872836901</v>
      </c>
      <c r="J25" s="1">
        <f t="shared" si="4"/>
        <v>-16.880004872836903</v>
      </c>
      <c r="K25" s="2">
        <f t="shared" si="6"/>
        <v>-1.4000000000000001</v>
      </c>
      <c r="L25">
        <f t="shared" si="7"/>
        <v>-12.6</v>
      </c>
      <c r="M25" s="1">
        <f t="shared" si="8"/>
        <v>-5.000004872836902</v>
      </c>
      <c r="N25" s="1">
        <f t="shared" si="8"/>
        <v>-9.950004872836901</v>
      </c>
      <c r="O25" s="1">
        <f t="shared" si="8"/>
        <v>-18.880004872836903</v>
      </c>
    </row>
    <row r="26" spans="3:15" ht="12.75">
      <c r="C26" s="2">
        <f t="shared" si="5"/>
        <v>1.5000000000000002</v>
      </c>
      <c r="D26">
        <f t="shared" si="0"/>
        <v>0.03162277660168377</v>
      </c>
      <c r="E26">
        <f t="shared" si="1"/>
        <v>0.9999858748240563</v>
      </c>
      <c r="F26">
        <f t="shared" si="2"/>
        <v>1.4125175922814107E-05</v>
      </c>
      <c r="G26">
        <f t="shared" si="3"/>
        <v>2.089266619178595E-14</v>
      </c>
      <c r="H26" s="1">
        <f t="shared" si="4"/>
        <v>-3.000006134529294</v>
      </c>
      <c r="I26" s="1">
        <f t="shared" si="4"/>
        <v>-7.850006134529294</v>
      </c>
      <c r="J26" s="1">
        <f t="shared" si="4"/>
        <v>-16.680006134529293</v>
      </c>
      <c r="K26" s="2">
        <f t="shared" si="6"/>
        <v>-1.5000000000000002</v>
      </c>
      <c r="L26">
        <f t="shared" si="7"/>
        <v>-12.5</v>
      </c>
      <c r="M26" s="1">
        <f t="shared" si="8"/>
        <v>-5.000006134529294</v>
      </c>
      <c r="N26" s="1">
        <f t="shared" si="8"/>
        <v>-9.850006134529293</v>
      </c>
      <c r="O26" s="1">
        <f t="shared" si="8"/>
        <v>-18.680006134529293</v>
      </c>
    </row>
    <row r="27" spans="3:15" ht="12.75">
      <c r="C27" s="2">
        <f t="shared" si="5"/>
        <v>1.6000000000000003</v>
      </c>
      <c r="D27">
        <f t="shared" si="0"/>
        <v>0.025118864315095774</v>
      </c>
      <c r="E27">
        <f t="shared" si="1"/>
        <v>0.9999822175220887</v>
      </c>
      <c r="F27">
        <f t="shared" si="2"/>
        <v>1.778247787824596E-05</v>
      </c>
      <c r="G27">
        <f t="shared" si="3"/>
        <v>3.3112523315073813E-14</v>
      </c>
      <c r="H27" s="1">
        <f t="shared" si="4"/>
        <v>-3.0000077229006976</v>
      </c>
      <c r="I27" s="1">
        <f t="shared" si="4"/>
        <v>-7.750007722900698</v>
      </c>
      <c r="J27" s="1">
        <f t="shared" si="4"/>
        <v>-16.480007722900698</v>
      </c>
      <c r="K27" s="2">
        <f t="shared" si="6"/>
        <v>-1.6000000000000003</v>
      </c>
      <c r="L27">
        <f t="shared" si="7"/>
        <v>-12.4</v>
      </c>
      <c r="M27" s="1">
        <f t="shared" si="8"/>
        <v>-5.000007722900698</v>
      </c>
      <c r="N27" s="1">
        <f t="shared" si="8"/>
        <v>-9.750007722900698</v>
      </c>
      <c r="O27" s="1">
        <f t="shared" si="8"/>
        <v>-18.480007722900698</v>
      </c>
    </row>
    <row r="28" spans="3:15" ht="12.75">
      <c r="C28" s="2">
        <f t="shared" si="5"/>
        <v>1.7000000000000004</v>
      </c>
      <c r="D28">
        <f t="shared" si="0"/>
        <v>0.019952623149688774</v>
      </c>
      <c r="E28">
        <f t="shared" si="1"/>
        <v>0.9999776132897378</v>
      </c>
      <c r="F28">
        <f t="shared" si="2"/>
        <v>2.238671020966856E-05</v>
      </c>
      <c r="G28">
        <f t="shared" si="3"/>
        <v>5.2479571153721755E-14</v>
      </c>
      <c r="H28" s="1">
        <f t="shared" si="4"/>
        <v>-3.000009722533563</v>
      </c>
      <c r="I28" s="1">
        <f t="shared" si="4"/>
        <v>-7.650009722533563</v>
      </c>
      <c r="J28" s="1">
        <f t="shared" si="4"/>
        <v>-16.280009722533563</v>
      </c>
      <c r="K28" s="2">
        <f t="shared" si="6"/>
        <v>-1.7000000000000004</v>
      </c>
      <c r="L28">
        <f t="shared" si="7"/>
        <v>-12.299999999999999</v>
      </c>
      <c r="M28" s="1">
        <f t="shared" si="8"/>
        <v>-5.000009722533563</v>
      </c>
      <c r="N28" s="1">
        <f t="shared" si="8"/>
        <v>-9.650009722533563</v>
      </c>
      <c r="O28" s="1">
        <f t="shared" si="8"/>
        <v>-18.280009722533563</v>
      </c>
    </row>
    <row r="29" spans="3:15" ht="12.75">
      <c r="C29" s="2">
        <f t="shared" si="5"/>
        <v>1.8000000000000005</v>
      </c>
      <c r="D29">
        <f t="shared" si="0"/>
        <v>0.015848931924611113</v>
      </c>
      <c r="E29">
        <f t="shared" si="1"/>
        <v>0.99997181696491</v>
      </c>
      <c r="F29">
        <f t="shared" si="2"/>
        <v>2.8183035006794095E-05</v>
      </c>
      <c r="G29">
        <f t="shared" si="3"/>
        <v>8.317403294751254E-14</v>
      </c>
      <c r="H29" s="1">
        <f t="shared" si="4"/>
        <v>-3.0000122399091027</v>
      </c>
      <c r="I29" s="1">
        <f t="shared" si="4"/>
        <v>-7.550012239909102</v>
      </c>
      <c r="J29" s="1">
        <f t="shared" si="4"/>
        <v>-16.080012239909102</v>
      </c>
      <c r="K29" s="2">
        <f t="shared" si="6"/>
        <v>-1.8000000000000005</v>
      </c>
      <c r="L29">
        <f t="shared" si="7"/>
        <v>-12.2</v>
      </c>
      <c r="M29" s="1">
        <f t="shared" si="8"/>
        <v>-5.000012239909102</v>
      </c>
      <c r="N29" s="1">
        <f t="shared" si="8"/>
        <v>-9.550012239909101</v>
      </c>
      <c r="O29" s="1">
        <f t="shared" si="8"/>
        <v>-18.080012239909102</v>
      </c>
    </row>
    <row r="30" spans="3:15" ht="12.75">
      <c r="C30" s="2">
        <f t="shared" si="5"/>
        <v>1.9000000000000006</v>
      </c>
      <c r="D30">
        <f t="shared" si="0"/>
        <v>0.012589254117941656</v>
      </c>
      <c r="E30">
        <f t="shared" si="1"/>
        <v>0.9999645199198255</v>
      </c>
      <c r="F30">
        <f t="shared" si="2"/>
        <v>3.548008004260791E-05</v>
      </c>
      <c r="G30">
        <f t="shared" si="3"/>
        <v>1.3182099667016358E-13</v>
      </c>
      <c r="H30" s="1">
        <f t="shared" si="4"/>
        <v>-3.0000154090763966</v>
      </c>
      <c r="I30" s="1">
        <f t="shared" si="4"/>
        <v>-7.4500154090763955</v>
      </c>
      <c r="J30" s="1">
        <f t="shared" si="4"/>
        <v>-15.880015409076396</v>
      </c>
      <c r="K30" s="2">
        <f t="shared" si="6"/>
        <v>-1.9000000000000006</v>
      </c>
      <c r="L30">
        <f t="shared" si="7"/>
        <v>-12.1</v>
      </c>
      <c r="M30" s="1">
        <f t="shared" si="8"/>
        <v>-5.000015409076396</v>
      </c>
      <c r="N30" s="1">
        <f t="shared" si="8"/>
        <v>-9.450015409076396</v>
      </c>
      <c r="O30" s="1">
        <f t="shared" si="8"/>
        <v>-17.880015409076396</v>
      </c>
    </row>
    <row r="31" spans="3:15" ht="12.75">
      <c r="C31" s="2">
        <f t="shared" si="5"/>
        <v>2.0000000000000004</v>
      </c>
      <c r="D31">
        <f t="shared" si="0"/>
        <v>0.009999999999999988</v>
      </c>
      <c r="E31">
        <f t="shared" si="1"/>
        <v>0.9999553336357493</v>
      </c>
      <c r="F31">
        <f t="shared" si="2"/>
        <v>4.466636404189319E-05</v>
      </c>
      <c r="G31">
        <f t="shared" si="3"/>
        <v>2.089202809592035E-13</v>
      </c>
      <c r="H31" s="1">
        <f t="shared" si="4"/>
        <v>-3.0000193987887607</v>
      </c>
      <c r="I31" s="1">
        <f t="shared" si="4"/>
        <v>-7.35001939878876</v>
      </c>
      <c r="J31" s="1">
        <f t="shared" si="4"/>
        <v>-15.68001939878876</v>
      </c>
      <c r="K31" s="2">
        <f t="shared" si="6"/>
        <v>-2.0000000000000004</v>
      </c>
      <c r="L31">
        <f t="shared" si="7"/>
        <v>-12</v>
      </c>
      <c r="M31" s="1">
        <f t="shared" si="8"/>
        <v>-5.000019398788761</v>
      </c>
      <c r="N31" s="1">
        <f t="shared" si="8"/>
        <v>-9.35001939878876</v>
      </c>
      <c r="O31" s="1">
        <f t="shared" si="8"/>
        <v>-17.680019398788758</v>
      </c>
    </row>
    <row r="32" spans="3:15" ht="12.75">
      <c r="C32" s="2">
        <f t="shared" si="5"/>
        <v>2.1000000000000005</v>
      </c>
      <c r="D32">
        <f t="shared" si="0"/>
        <v>0.007943282347242805</v>
      </c>
      <c r="E32">
        <f t="shared" si="1"/>
        <v>0.9999437690292496</v>
      </c>
      <c r="F32">
        <f t="shared" si="2"/>
        <v>5.6230970419174144E-05</v>
      </c>
      <c r="G32">
        <f t="shared" si="3"/>
        <v>3.311125016581852E-13</v>
      </c>
      <c r="H32" s="1">
        <f t="shared" si="4"/>
        <v>-3.000024421486937</v>
      </c>
      <c r="I32" s="1">
        <f t="shared" si="4"/>
        <v>-7.250024421486937</v>
      </c>
      <c r="J32" s="1">
        <f t="shared" si="4"/>
        <v>-15.480024421486936</v>
      </c>
      <c r="K32" s="2">
        <f t="shared" si="6"/>
        <v>-2.1000000000000005</v>
      </c>
      <c r="L32">
        <f t="shared" si="7"/>
        <v>-11.9</v>
      </c>
      <c r="M32" s="1">
        <f t="shared" si="8"/>
        <v>-5.000024421486938</v>
      </c>
      <c r="N32" s="1">
        <f t="shared" si="8"/>
        <v>-9.250024421486936</v>
      </c>
      <c r="O32" s="1">
        <f t="shared" si="8"/>
        <v>-17.480024421486938</v>
      </c>
    </row>
    <row r="33" spans="3:15" ht="12.75">
      <c r="C33" s="2">
        <f t="shared" si="5"/>
        <v>2.2000000000000006</v>
      </c>
      <c r="D33">
        <f t="shared" si="0"/>
        <v>0.006309573444801919</v>
      </c>
      <c r="E33">
        <f t="shared" si="1"/>
        <v>0.9999292104325543</v>
      </c>
      <c r="F33">
        <f t="shared" si="2"/>
        <v>7.078956692082882E-05</v>
      </c>
      <c r="G33">
        <f t="shared" si="3"/>
        <v>5.247703093566713E-13</v>
      </c>
      <c r="H33" s="1">
        <f t="shared" si="4"/>
        <v>-3.0000307446067294</v>
      </c>
      <c r="I33" s="1">
        <f t="shared" si="4"/>
        <v>-7.150030744606728</v>
      </c>
      <c r="J33" s="1">
        <f t="shared" si="4"/>
        <v>-15.280030744606728</v>
      </c>
      <c r="K33" s="2">
        <f t="shared" si="6"/>
        <v>-2.2000000000000006</v>
      </c>
      <c r="L33">
        <f t="shared" si="7"/>
        <v>-11.799999999999999</v>
      </c>
      <c r="M33" s="1">
        <f t="shared" si="8"/>
        <v>-5.00003074460673</v>
      </c>
      <c r="N33" s="1">
        <f t="shared" si="8"/>
        <v>-9.150030744606727</v>
      </c>
      <c r="O33" s="1">
        <f t="shared" si="8"/>
        <v>-17.280030744606727</v>
      </c>
    </row>
    <row r="34" spans="3:15" ht="12.75">
      <c r="C34" s="2">
        <f t="shared" si="5"/>
        <v>2.3000000000000007</v>
      </c>
      <c r="D34">
        <f t="shared" si="0"/>
        <v>0.0050118723362727125</v>
      </c>
      <c r="E34">
        <f t="shared" si="1"/>
        <v>0.9999108828479295</v>
      </c>
      <c r="F34">
        <f t="shared" si="2"/>
        <v>8.911715123883609E-05</v>
      </c>
      <c r="G34">
        <f t="shared" si="3"/>
        <v>8.31689646684198E-13</v>
      </c>
      <c r="H34" s="1">
        <f t="shared" si="4"/>
        <v>-3.0000387048120443</v>
      </c>
      <c r="I34" s="1">
        <f t="shared" si="4"/>
        <v>-7.050038704812043</v>
      </c>
      <c r="J34" s="1">
        <f t="shared" si="4"/>
        <v>-15.080038704812042</v>
      </c>
      <c r="K34" s="2">
        <f t="shared" si="6"/>
        <v>-2.3000000000000007</v>
      </c>
      <c r="L34">
        <f t="shared" si="7"/>
        <v>-11.7</v>
      </c>
      <c r="M34" s="1">
        <f t="shared" si="8"/>
        <v>-5.000038704812044</v>
      </c>
      <c r="N34" s="1">
        <f t="shared" si="8"/>
        <v>-9.050038704812042</v>
      </c>
      <c r="O34" s="1">
        <f t="shared" si="8"/>
        <v>-17.080038704812043</v>
      </c>
    </row>
    <row r="35" spans="3:15" ht="12.75">
      <c r="C35" s="2">
        <f t="shared" si="5"/>
        <v>2.400000000000001</v>
      </c>
      <c r="D35">
        <f t="shared" si="0"/>
        <v>0.003981071705534965</v>
      </c>
      <c r="E35">
        <f t="shared" si="1"/>
        <v>0.9998878107410935</v>
      </c>
      <c r="F35">
        <f t="shared" si="2"/>
        <v>0.00011218925758830985</v>
      </c>
      <c r="G35">
        <f t="shared" si="3"/>
        <v>1.3181088443098646E-12</v>
      </c>
      <c r="H35" s="1">
        <f t="shared" si="4"/>
        <v>-3.0000487259093847</v>
      </c>
      <c r="I35" s="1">
        <f t="shared" si="4"/>
        <v>-6.950048725909384</v>
      </c>
      <c r="J35" s="1">
        <f t="shared" si="4"/>
        <v>-14.880048725909383</v>
      </c>
      <c r="K35" s="2">
        <f t="shared" si="6"/>
        <v>-2.400000000000001</v>
      </c>
      <c r="L35">
        <f t="shared" si="7"/>
        <v>-11.6</v>
      </c>
      <c r="M35" s="1">
        <f t="shared" si="8"/>
        <v>-5.000048725909385</v>
      </c>
      <c r="N35" s="1">
        <f t="shared" si="8"/>
        <v>-8.950048725909383</v>
      </c>
      <c r="O35" s="1">
        <f t="shared" si="8"/>
        <v>-16.880048725909383</v>
      </c>
    </row>
    <row r="36" spans="3:15" ht="12.75">
      <c r="C36" s="2">
        <f t="shared" si="5"/>
        <v>2.500000000000001</v>
      </c>
      <c r="D36">
        <f t="shared" si="0"/>
        <v>0.0031622776601683707</v>
      </c>
      <c r="E36">
        <f t="shared" si="1"/>
        <v>0.9998587661932543</v>
      </c>
      <c r="F36">
        <f t="shared" si="2"/>
        <v>0.00014123380465681603</v>
      </c>
      <c r="G36">
        <f t="shared" si="3"/>
        <v>2.0890010516080705E-12</v>
      </c>
      <c r="H36" s="1">
        <f t="shared" si="4"/>
        <v>-3.000061341394769</v>
      </c>
      <c r="I36" s="1">
        <f t="shared" si="4"/>
        <v>-6.850061341394768</v>
      </c>
      <c r="J36" s="1">
        <f t="shared" si="4"/>
        <v>-14.680061341394767</v>
      </c>
      <c r="K36" s="2">
        <f t="shared" si="6"/>
        <v>-2.500000000000001</v>
      </c>
      <c r="L36">
        <f t="shared" si="7"/>
        <v>-11.499999999999998</v>
      </c>
      <c r="M36" s="1">
        <f t="shared" si="8"/>
        <v>-5.000061341394769</v>
      </c>
      <c r="N36" s="1">
        <f t="shared" si="8"/>
        <v>-8.850061341394769</v>
      </c>
      <c r="O36" s="1">
        <f t="shared" si="8"/>
        <v>-16.68006134139477</v>
      </c>
    </row>
    <row r="37" spans="3:15" ht="12.75">
      <c r="C37" s="2">
        <f t="shared" si="5"/>
        <v>2.600000000000001</v>
      </c>
      <c r="D37">
        <f t="shared" si="0"/>
        <v>0.0025118864315095734</v>
      </c>
      <c r="E37">
        <f t="shared" si="1"/>
        <v>0.9998222036728401</v>
      </c>
      <c r="F37">
        <f t="shared" si="2"/>
        <v>0.00017779632384911593</v>
      </c>
      <c r="G37">
        <f t="shared" si="3"/>
        <v>3.3107224758538488E-12</v>
      </c>
      <c r="H37" s="1">
        <f t="shared" si="4"/>
        <v>-3.0000772228289594</v>
      </c>
      <c r="I37" s="1">
        <f t="shared" si="4"/>
        <v>-6.750077222828958</v>
      </c>
      <c r="J37" s="1">
        <f t="shared" si="4"/>
        <v>-14.480077222828957</v>
      </c>
      <c r="K37" s="2">
        <f t="shared" si="6"/>
        <v>-2.600000000000001</v>
      </c>
      <c r="L37">
        <f t="shared" si="7"/>
        <v>-11.399999999999999</v>
      </c>
      <c r="M37" s="1">
        <f t="shared" si="8"/>
        <v>-5.000077222828959</v>
      </c>
      <c r="N37" s="1">
        <f t="shared" si="8"/>
        <v>-8.750077222828958</v>
      </c>
      <c r="O37" s="1">
        <f t="shared" si="8"/>
        <v>-16.480077222828957</v>
      </c>
    </row>
    <row r="38" spans="3:15" ht="12.75">
      <c r="C38" s="2">
        <f t="shared" si="5"/>
        <v>2.700000000000001</v>
      </c>
      <c r="D38">
        <f t="shared" si="0"/>
        <v>0.0019952623149688746</v>
      </c>
      <c r="E38">
        <f t="shared" si="1"/>
        <v>0.999776177988403</v>
      </c>
      <c r="F38">
        <f t="shared" si="2"/>
        <v>0.00022382200634997075</v>
      </c>
      <c r="G38">
        <f t="shared" si="3"/>
        <v>5.24689996788321E-12</v>
      </c>
      <c r="H38" s="1">
        <f t="shared" si="4"/>
        <v>-3.0000972155444603</v>
      </c>
      <c r="I38" s="1">
        <f t="shared" si="4"/>
        <v>-6.650097215544459</v>
      </c>
      <c r="J38" s="1">
        <f t="shared" si="4"/>
        <v>-14.280097215544458</v>
      </c>
      <c r="K38" s="2">
        <f t="shared" si="6"/>
        <v>-2.700000000000001</v>
      </c>
      <c r="L38">
        <f t="shared" si="7"/>
        <v>-11.299999999999999</v>
      </c>
      <c r="M38" s="1">
        <f t="shared" si="8"/>
        <v>-5.000097215544461</v>
      </c>
      <c r="N38" s="1">
        <f t="shared" si="8"/>
        <v>-8.65009721554446</v>
      </c>
      <c r="O38" s="1">
        <f t="shared" si="8"/>
        <v>-16.28009721554446</v>
      </c>
    </row>
    <row r="39" spans="3:15" ht="12.75">
      <c r="C39" s="2">
        <f t="shared" si="5"/>
        <v>2.800000000000001</v>
      </c>
      <c r="D39">
        <f t="shared" si="0"/>
        <v>0.001584893192461108</v>
      </c>
      <c r="E39">
        <f t="shared" si="1"/>
        <v>0.9997182411090032</v>
      </c>
      <c r="F39">
        <f t="shared" si="2"/>
        <v>0.0002817588826815347</v>
      </c>
      <c r="G39">
        <f t="shared" si="3"/>
        <v>8.315294142649592E-12</v>
      </c>
      <c r="H39" s="1">
        <f t="shared" si="4"/>
        <v>-3.0001223835737267</v>
      </c>
      <c r="I39" s="1">
        <f t="shared" si="4"/>
        <v>-6.550122383573726</v>
      </c>
      <c r="J39" s="1">
        <f t="shared" si="4"/>
        <v>-14.080122383573723</v>
      </c>
      <c r="K39" s="2">
        <f t="shared" si="6"/>
        <v>-2.800000000000001</v>
      </c>
      <c r="L39">
        <f t="shared" si="7"/>
        <v>-11.2</v>
      </c>
      <c r="M39" s="1">
        <f t="shared" si="8"/>
        <v>-5.000122383573727</v>
      </c>
      <c r="N39" s="1">
        <f t="shared" si="8"/>
        <v>-8.550122383573726</v>
      </c>
      <c r="O39" s="1">
        <f t="shared" si="8"/>
        <v>-16.080122383573723</v>
      </c>
    </row>
    <row r="40" spans="3:15" ht="12.75">
      <c r="C40" s="2">
        <f t="shared" si="5"/>
        <v>2.9000000000000012</v>
      </c>
      <c r="D40">
        <f t="shared" si="0"/>
        <v>0.001258925411794163</v>
      </c>
      <c r="E40">
        <f t="shared" si="1"/>
        <v>0.9996453124454819</v>
      </c>
      <c r="F40">
        <f t="shared" si="2"/>
        <v>0.00035468754134023925</v>
      </c>
      <c r="G40">
        <f t="shared" si="3"/>
        <v>1.3177891692975898E-11</v>
      </c>
      <c r="H40" s="1">
        <f t="shared" si="4"/>
        <v>-3.000154066172019</v>
      </c>
      <c r="I40" s="1">
        <f t="shared" si="4"/>
        <v>-6.450154066172018</v>
      </c>
      <c r="J40" s="1">
        <f t="shared" si="4"/>
        <v>-13.880154066172016</v>
      </c>
      <c r="K40" s="2">
        <f t="shared" si="6"/>
        <v>-2.9000000000000012</v>
      </c>
      <c r="L40">
        <f t="shared" si="7"/>
        <v>-11.099999999999998</v>
      </c>
      <c r="M40" s="1">
        <f t="shared" si="8"/>
        <v>-5.000154066172019</v>
      </c>
      <c r="N40" s="1">
        <f t="shared" si="8"/>
        <v>-8.450154066172018</v>
      </c>
      <c r="O40" s="1">
        <f t="shared" si="8"/>
        <v>-15.880154066172016</v>
      </c>
    </row>
    <row r="41" spans="3:15" ht="12.75">
      <c r="C41" s="2">
        <f t="shared" si="5"/>
        <v>3.0000000000000013</v>
      </c>
      <c r="D41">
        <f t="shared" si="0"/>
        <v>0.0009999999999999968</v>
      </c>
      <c r="E41">
        <f t="shared" si="1"/>
        <v>0.999553515824121</v>
      </c>
      <c r="F41">
        <f t="shared" si="2"/>
        <v>0.00044648415499544446</v>
      </c>
      <c r="G41">
        <f t="shared" si="3"/>
        <v>2.0883632931929004E-11</v>
      </c>
      <c r="H41" s="1">
        <f t="shared" si="4"/>
        <v>-3.0001939489146245</v>
      </c>
      <c r="I41" s="1">
        <f t="shared" si="4"/>
        <v>-6.350193948914623</v>
      </c>
      <c r="J41" s="1">
        <f t="shared" si="4"/>
        <v>-13.680193948914622</v>
      </c>
      <c r="K41" s="2">
        <f t="shared" si="6"/>
        <v>-3.0000000000000013</v>
      </c>
      <c r="L41">
        <f t="shared" si="7"/>
        <v>-10.999999999999998</v>
      </c>
      <c r="M41" s="1">
        <f t="shared" si="8"/>
        <v>-5.0001939489146245</v>
      </c>
      <c r="N41" s="1">
        <f t="shared" si="8"/>
        <v>-8.350193948914622</v>
      </c>
      <c r="O41" s="1">
        <f t="shared" si="8"/>
        <v>-15.680193948914622</v>
      </c>
    </row>
    <row r="42" spans="3:15" ht="12.75">
      <c r="C42" s="2">
        <f t="shared" si="5"/>
        <v>3.1000000000000014</v>
      </c>
      <c r="D42">
        <f t="shared" si="0"/>
        <v>0.0007943282347242783</v>
      </c>
      <c r="E42">
        <f t="shared" si="1"/>
        <v>0.9994379746917719</v>
      </c>
      <c r="F42">
        <f t="shared" si="2"/>
        <v>0.0005620252751337321</v>
      </c>
      <c r="G42">
        <f t="shared" si="3"/>
        <v>3.3094501741197843E-11</v>
      </c>
      <c r="H42" s="1">
        <f t="shared" si="4"/>
        <v>-3.0002441531065944</v>
      </c>
      <c r="I42" s="1">
        <f t="shared" si="4"/>
        <v>-6.250244153106593</v>
      </c>
      <c r="J42" s="1">
        <f t="shared" si="4"/>
        <v>-13.480244153106591</v>
      </c>
      <c r="K42" s="2">
        <f t="shared" si="6"/>
        <v>-3.1000000000000014</v>
      </c>
      <c r="L42">
        <f t="shared" si="7"/>
        <v>-10.899999999999999</v>
      </c>
      <c r="M42" s="1">
        <f t="shared" si="8"/>
        <v>-5.000244153106594</v>
      </c>
      <c r="N42" s="1">
        <f t="shared" si="8"/>
        <v>-8.250244153106593</v>
      </c>
      <c r="O42" s="1">
        <f t="shared" si="8"/>
        <v>-15.480244153106591</v>
      </c>
    </row>
    <row r="43" spans="3:15" ht="12.75">
      <c r="C43" s="2">
        <f t="shared" si="5"/>
        <v>3.2000000000000015</v>
      </c>
      <c r="D43">
        <f t="shared" si="0"/>
        <v>0.0006309573444801907</v>
      </c>
      <c r="E43">
        <f t="shared" si="1"/>
        <v>0.9992925549958807</v>
      </c>
      <c r="F43">
        <f t="shared" si="2"/>
        <v>0.000707444951675791</v>
      </c>
      <c r="G43">
        <f t="shared" si="3"/>
        <v>5.244361878338983E-11</v>
      </c>
      <c r="H43" s="1">
        <f aca="true" t="shared" si="9" ref="H43:J74">LOG($A$11*E43)</f>
        <v>-3.000307348190333</v>
      </c>
      <c r="I43" s="1">
        <f t="shared" si="9"/>
        <v>-6.150307348190331</v>
      </c>
      <c r="J43" s="1">
        <f t="shared" si="9"/>
        <v>-13.28030734819033</v>
      </c>
      <c r="K43" s="2">
        <f t="shared" si="6"/>
        <v>-3.2000000000000015</v>
      </c>
      <c r="L43">
        <f t="shared" si="7"/>
        <v>-10.799999999999999</v>
      </c>
      <c r="M43" s="1">
        <f t="shared" si="8"/>
        <v>-5.000307348190333</v>
      </c>
      <c r="N43" s="1">
        <f t="shared" si="8"/>
        <v>-8.150307348190331</v>
      </c>
      <c r="O43" s="1">
        <f t="shared" si="8"/>
        <v>-15.28030734819033</v>
      </c>
    </row>
    <row r="44" spans="3:15" ht="12.75">
      <c r="C44" s="2">
        <f t="shared" si="5"/>
        <v>3.3000000000000016</v>
      </c>
      <c r="D44">
        <f t="shared" si="0"/>
        <v>0.0005011872336272703</v>
      </c>
      <c r="E44">
        <f t="shared" si="1"/>
        <v>0.9991095425997573</v>
      </c>
      <c r="F44">
        <f t="shared" si="2"/>
        <v>0.0008904573171404149</v>
      </c>
      <c r="G44">
        <f t="shared" si="3"/>
        <v>8.310231208974454E-11</v>
      </c>
      <c r="H44" s="1">
        <f t="shared" si="9"/>
        <v>-3.000386893016746</v>
      </c>
      <c r="I44" s="1">
        <f t="shared" si="9"/>
        <v>-6.050386893016745</v>
      </c>
      <c r="J44" s="1">
        <f t="shared" si="9"/>
        <v>-13.080386893016742</v>
      </c>
      <c r="K44" s="2">
        <f t="shared" si="6"/>
        <v>-3.3000000000000016</v>
      </c>
      <c r="L44">
        <f t="shared" si="7"/>
        <v>-10.699999999999998</v>
      </c>
      <c r="M44" s="1">
        <f t="shared" si="8"/>
        <v>-5.000386893016746</v>
      </c>
      <c r="N44" s="1">
        <f t="shared" si="8"/>
        <v>-8.050386893016745</v>
      </c>
      <c r="O44" s="1">
        <f t="shared" si="8"/>
        <v>-15.080386893016742</v>
      </c>
    </row>
    <row r="45" spans="3:15" ht="12.75">
      <c r="C45" s="2">
        <f t="shared" si="5"/>
        <v>3.4000000000000017</v>
      </c>
      <c r="D45">
        <f t="shared" si="0"/>
        <v>0.00039810717055349535</v>
      </c>
      <c r="E45">
        <f t="shared" si="1"/>
        <v>0.9988792389286251</v>
      </c>
      <c r="F45">
        <f t="shared" si="2"/>
        <v>0.0011207609396970233</v>
      </c>
      <c r="G45">
        <f t="shared" si="3"/>
        <v>1.3167792877217677E-10</v>
      </c>
      <c r="H45" s="1">
        <f t="shared" si="9"/>
        <v>-3.000487013312618</v>
      </c>
      <c r="I45" s="1">
        <f t="shared" si="9"/>
        <v>-5.950487013312616</v>
      </c>
      <c r="J45" s="1">
        <f t="shared" si="9"/>
        <v>-12.880487013312614</v>
      </c>
      <c r="K45" s="2">
        <f t="shared" si="6"/>
        <v>-3.4000000000000017</v>
      </c>
      <c r="L45">
        <f t="shared" si="7"/>
        <v>-10.599999999999998</v>
      </c>
      <c r="M45" s="1">
        <f t="shared" si="8"/>
        <v>-5.000487013312618</v>
      </c>
      <c r="N45" s="1">
        <f t="shared" si="8"/>
        <v>-7.950487013312616</v>
      </c>
      <c r="O45" s="1">
        <f t="shared" si="8"/>
        <v>-14.880487013312614</v>
      </c>
    </row>
    <row r="46" spans="3:15" ht="12.75">
      <c r="C46" s="2">
        <f t="shared" si="5"/>
        <v>3.5000000000000018</v>
      </c>
      <c r="D46">
        <f t="shared" si="0"/>
        <v>0.00031622776601683615</v>
      </c>
      <c r="E46">
        <f t="shared" si="1"/>
        <v>0.9985894546949442</v>
      </c>
      <c r="F46">
        <f t="shared" si="2"/>
        <v>0.0014105450964209802</v>
      </c>
      <c r="G46">
        <f t="shared" si="3"/>
        <v>2.086349084005815E-10</v>
      </c>
      <c r="H46" s="1">
        <f t="shared" si="9"/>
        <v>-3.000613024493584</v>
      </c>
      <c r="I46" s="1">
        <f t="shared" si="9"/>
        <v>-5.8506130244935814</v>
      </c>
      <c r="J46" s="1">
        <f t="shared" si="9"/>
        <v>-12.68061302449358</v>
      </c>
      <c r="K46" s="2">
        <f t="shared" si="6"/>
        <v>-3.5000000000000018</v>
      </c>
      <c r="L46">
        <f t="shared" si="7"/>
        <v>-10.499999999999998</v>
      </c>
      <c r="M46" s="1">
        <f t="shared" si="8"/>
        <v>-5.0006130244935845</v>
      </c>
      <c r="N46" s="1">
        <f t="shared" si="8"/>
        <v>-7.8506130244935814</v>
      </c>
      <c r="O46" s="1">
        <f t="shared" si="8"/>
        <v>-14.68061302449358</v>
      </c>
    </row>
    <row r="47" spans="3:15" ht="12.75">
      <c r="C47" s="2">
        <f t="shared" si="5"/>
        <v>3.600000000000002</v>
      </c>
      <c r="D47">
        <f t="shared" si="0"/>
        <v>0.00025118864315095687</v>
      </c>
      <c r="E47">
        <f t="shared" si="1"/>
        <v>0.9982248769242337</v>
      </c>
      <c r="F47">
        <f t="shared" si="2"/>
        <v>0.0017751227452230114</v>
      </c>
      <c r="G47">
        <f t="shared" si="3"/>
        <v>3.305433229877458E-10</v>
      </c>
      <c r="H47" s="1">
        <f t="shared" si="9"/>
        <v>-3.0007716112117344</v>
      </c>
      <c r="I47" s="1">
        <f t="shared" si="9"/>
        <v>-5.750771611211732</v>
      </c>
      <c r="J47" s="1">
        <f t="shared" si="9"/>
        <v>-12.48077161121173</v>
      </c>
      <c r="K47" s="2">
        <f t="shared" si="6"/>
        <v>-3.600000000000002</v>
      </c>
      <c r="L47">
        <f t="shared" si="7"/>
        <v>-10.399999999999999</v>
      </c>
      <c r="M47" s="1">
        <f t="shared" si="8"/>
        <v>-5.000771611211734</v>
      </c>
      <c r="N47" s="1">
        <f t="shared" si="8"/>
        <v>-7.750771611211732</v>
      </c>
      <c r="O47" s="1">
        <f t="shared" si="8"/>
        <v>-14.48077161121173</v>
      </c>
    </row>
    <row r="48" spans="3:15" ht="12.75">
      <c r="C48" s="2">
        <f t="shared" si="5"/>
        <v>3.700000000000002</v>
      </c>
      <c r="D48">
        <f t="shared" si="0"/>
        <v>0.00019952623149688685</v>
      </c>
      <c r="E48">
        <f t="shared" si="1"/>
        <v>0.9977662790161805</v>
      </c>
      <c r="F48">
        <f t="shared" si="2"/>
        <v>0.0022337204601842126</v>
      </c>
      <c r="G48">
        <f t="shared" si="3"/>
        <v>5.236351868133534E-10</v>
      </c>
      <c r="H48" s="1">
        <f t="shared" si="9"/>
        <v>-3.0009711777717283</v>
      </c>
      <c r="I48" s="1">
        <f t="shared" si="9"/>
        <v>-5.6509711777717255</v>
      </c>
      <c r="J48" s="1">
        <f t="shared" si="9"/>
        <v>-12.280971177771724</v>
      </c>
      <c r="K48" s="2">
        <f t="shared" si="6"/>
        <v>-3.700000000000002</v>
      </c>
      <c r="L48">
        <f t="shared" si="7"/>
        <v>-10.299999999999997</v>
      </c>
      <c r="M48" s="1">
        <f t="shared" si="8"/>
        <v>-5.000971177771728</v>
      </c>
      <c r="N48" s="1">
        <f t="shared" si="8"/>
        <v>-7.6509711777717255</v>
      </c>
      <c r="O48" s="1">
        <f t="shared" si="8"/>
        <v>-14.280971177771724</v>
      </c>
    </row>
    <row r="49" spans="3:15" ht="12.75">
      <c r="C49" s="2">
        <f t="shared" si="5"/>
        <v>3.800000000000002</v>
      </c>
      <c r="D49">
        <f t="shared" si="0"/>
        <v>0.00015848931924611036</v>
      </c>
      <c r="E49">
        <f t="shared" si="1"/>
        <v>0.9971895371996947</v>
      </c>
      <c r="F49">
        <f t="shared" si="2"/>
        <v>0.0028104619708791386</v>
      </c>
      <c r="G49">
        <f t="shared" si="3"/>
        <v>8.294261299653552E-10</v>
      </c>
      <c r="H49" s="1">
        <f t="shared" si="9"/>
        <v>-3.0012222868873537</v>
      </c>
      <c r="I49" s="1">
        <f t="shared" si="9"/>
        <v>-5.55122228688735</v>
      </c>
      <c r="J49" s="1">
        <f t="shared" si="9"/>
        <v>-12.081222286887348</v>
      </c>
      <c r="K49" s="2">
        <f t="shared" si="6"/>
        <v>-3.800000000000002</v>
      </c>
      <c r="L49">
        <f t="shared" si="7"/>
        <v>-10.199999999999998</v>
      </c>
      <c r="M49" s="1">
        <f t="shared" si="8"/>
        <v>-5.001222286887353</v>
      </c>
      <c r="N49" s="1">
        <f t="shared" si="8"/>
        <v>-7.55122228688735</v>
      </c>
      <c r="O49" s="1">
        <f t="shared" si="8"/>
        <v>-14.081222286887348</v>
      </c>
    </row>
    <row r="50" spans="3:15" ht="12.75">
      <c r="C50" s="2">
        <f t="shared" si="5"/>
        <v>3.900000000000002</v>
      </c>
      <c r="D50">
        <f t="shared" si="0"/>
        <v>0.00012589254117941604</v>
      </c>
      <c r="E50">
        <f t="shared" si="1"/>
        <v>0.9964644095424002</v>
      </c>
      <c r="F50">
        <f t="shared" si="2"/>
        <v>0.0035355891440037464</v>
      </c>
      <c r="G50">
        <f t="shared" si="3"/>
        <v>1.3135959226109142E-09</v>
      </c>
      <c r="H50" s="1">
        <f t="shared" si="9"/>
        <v>-3.0015382082684336</v>
      </c>
      <c r="I50" s="1">
        <f t="shared" si="9"/>
        <v>-5.451538208268431</v>
      </c>
      <c r="J50" s="1">
        <f t="shared" si="9"/>
        <v>-11.881538208268429</v>
      </c>
      <c r="K50" s="2">
        <f t="shared" si="6"/>
        <v>-3.900000000000002</v>
      </c>
      <c r="L50">
        <f t="shared" si="7"/>
        <v>-10.099999999999998</v>
      </c>
      <c r="M50" s="1">
        <f t="shared" si="8"/>
        <v>-5.001538208268434</v>
      </c>
      <c r="N50" s="1">
        <f t="shared" si="8"/>
        <v>-7.451538208268431</v>
      </c>
      <c r="O50" s="1">
        <f t="shared" si="8"/>
        <v>-13.881538208268429</v>
      </c>
    </row>
    <row r="51" spans="3:15" ht="12.75">
      <c r="C51" s="2">
        <f t="shared" si="5"/>
        <v>4.000000000000002</v>
      </c>
      <c r="D51">
        <f t="shared" si="0"/>
        <v>9.999999999999956E-05</v>
      </c>
      <c r="E51">
        <f t="shared" si="1"/>
        <v>0.9955530259021277</v>
      </c>
      <c r="F51">
        <f t="shared" si="2"/>
        <v>0.004446972017867253</v>
      </c>
      <c r="G51">
        <f t="shared" si="3"/>
        <v>2.080005085077364E-09</v>
      </c>
      <c r="H51" s="1">
        <f t="shared" si="9"/>
        <v>-3.0019356032976554</v>
      </c>
      <c r="I51" s="1">
        <f t="shared" si="9"/>
        <v>-5.351935603297654</v>
      </c>
      <c r="J51" s="1">
        <f t="shared" si="9"/>
        <v>-11.681935603297651</v>
      </c>
      <c r="K51" s="2">
        <f t="shared" si="6"/>
        <v>-4.000000000000002</v>
      </c>
      <c r="L51">
        <f t="shared" si="7"/>
        <v>-9.999999999999998</v>
      </c>
      <c r="M51" s="1">
        <f t="shared" si="8"/>
        <v>-5.001935603297656</v>
      </c>
      <c r="N51" s="1">
        <f t="shared" si="8"/>
        <v>-7.351935603297654</v>
      </c>
      <c r="O51" s="1">
        <f t="shared" si="8"/>
        <v>-13.681935603297651</v>
      </c>
    </row>
    <row r="52" spans="3:15" ht="12.75">
      <c r="C52" s="2">
        <f t="shared" si="5"/>
        <v>4.100000000000001</v>
      </c>
      <c r="D52">
        <f t="shared" si="0"/>
        <v>7.943282347242788E-05</v>
      </c>
      <c r="E52">
        <f t="shared" si="1"/>
        <v>0.994408029416784</v>
      </c>
      <c r="F52">
        <f t="shared" si="2"/>
        <v>0.0055919672904216</v>
      </c>
      <c r="G52">
        <f t="shared" si="3"/>
        <v>3.2927944599207517E-09</v>
      </c>
      <c r="H52" s="1">
        <f t="shared" si="9"/>
        <v>-3.0024353776112593</v>
      </c>
      <c r="I52" s="1">
        <f t="shared" si="9"/>
        <v>-5.252435377611258</v>
      </c>
      <c r="J52" s="1">
        <f t="shared" si="9"/>
        <v>-11.482435377611257</v>
      </c>
      <c r="K52" s="2">
        <f t="shared" si="6"/>
        <v>-4.100000000000001</v>
      </c>
      <c r="L52">
        <f t="shared" si="7"/>
        <v>-9.899999999999999</v>
      </c>
      <c r="M52" s="1">
        <f t="shared" si="8"/>
        <v>-5.002435377611259</v>
      </c>
      <c r="N52" s="1">
        <f t="shared" si="8"/>
        <v>-7.252435377611257</v>
      </c>
      <c r="O52" s="1">
        <f t="shared" si="8"/>
        <v>-13.482435377611257</v>
      </c>
    </row>
    <row r="53" spans="3:15" ht="12.75">
      <c r="C53" s="2">
        <f t="shared" si="5"/>
        <v>4.200000000000001</v>
      </c>
      <c r="D53">
        <f t="shared" si="0"/>
        <v>6.309573444801916E-05</v>
      </c>
      <c r="E53">
        <f t="shared" si="1"/>
        <v>0.9929703033858115</v>
      </c>
      <c r="F53">
        <f t="shared" si="2"/>
        <v>0.00702969140300626</v>
      </c>
      <c r="G53">
        <f t="shared" si="3"/>
        <v>5.211182230233564E-09</v>
      </c>
      <c r="H53" s="1">
        <f t="shared" si="9"/>
        <v>-3.0030637396904463</v>
      </c>
      <c r="I53" s="1">
        <f t="shared" si="9"/>
        <v>-5.153063739690445</v>
      </c>
      <c r="J53" s="1">
        <f t="shared" si="9"/>
        <v>-11.283063739690444</v>
      </c>
      <c r="K53" s="2">
        <f t="shared" si="6"/>
        <v>-4.200000000000001</v>
      </c>
      <c r="L53">
        <f t="shared" si="7"/>
        <v>-9.799999999999999</v>
      </c>
      <c r="M53" s="1">
        <f t="shared" si="8"/>
        <v>-5.003063739690447</v>
      </c>
      <c r="N53" s="1">
        <f t="shared" si="8"/>
        <v>-7.153063739690445</v>
      </c>
      <c r="O53" s="1">
        <f t="shared" si="8"/>
        <v>-13.283063739690444</v>
      </c>
    </row>
    <row r="54" spans="3:15" ht="12.75">
      <c r="C54" s="2">
        <f t="shared" si="5"/>
        <v>4.300000000000001</v>
      </c>
      <c r="D54">
        <f t="shared" si="0"/>
        <v>5.011872336272706E-05</v>
      </c>
      <c r="E54">
        <f t="shared" si="1"/>
        <v>0.9911662135788522</v>
      </c>
      <c r="F54">
        <f t="shared" si="2"/>
        <v>0.008833778176986277</v>
      </c>
      <c r="G54">
        <f t="shared" si="3"/>
        <v>8.244161475959067E-09</v>
      </c>
      <c r="H54" s="1">
        <f t="shared" si="9"/>
        <v>-3.003853510411606</v>
      </c>
      <c r="I54" s="1">
        <f t="shared" si="9"/>
        <v>-5.053853510411605</v>
      </c>
      <c r="J54" s="1">
        <f t="shared" si="9"/>
        <v>-11.083853510411604</v>
      </c>
      <c r="K54" s="2">
        <f t="shared" si="6"/>
        <v>-4.300000000000001</v>
      </c>
      <c r="L54">
        <f t="shared" si="7"/>
        <v>-9.7</v>
      </c>
      <c r="M54" s="1">
        <f t="shared" si="8"/>
        <v>-5.003853510411606</v>
      </c>
      <c r="N54" s="1">
        <f t="shared" si="8"/>
        <v>-7.053853510411605</v>
      </c>
      <c r="O54" s="1">
        <f t="shared" si="8"/>
        <v>-13.083853510411604</v>
      </c>
    </row>
    <row r="55" spans="3:15" ht="12.75">
      <c r="C55" s="2">
        <f t="shared" si="5"/>
        <v>4.4</v>
      </c>
      <c r="D55">
        <f t="shared" si="0"/>
        <v>3.9810717055349634E-05</v>
      </c>
      <c r="E55">
        <f t="shared" si="1"/>
        <v>0.9889042982420414</v>
      </c>
      <c r="F55">
        <f t="shared" si="2"/>
        <v>0.011095688721661062</v>
      </c>
      <c r="G55">
        <f t="shared" si="3"/>
        <v>1.3036297549449716E-08</v>
      </c>
      <c r="H55" s="1">
        <f t="shared" si="9"/>
        <v>-3.0048457354568687</v>
      </c>
      <c r="I55" s="1">
        <f t="shared" si="9"/>
        <v>-4.954845735456868</v>
      </c>
      <c r="J55" s="1">
        <f t="shared" si="9"/>
        <v>-10.884845735456867</v>
      </c>
      <c r="K55" s="2">
        <f t="shared" si="6"/>
        <v>-4.4</v>
      </c>
      <c r="L55">
        <f t="shared" si="7"/>
        <v>-9.6</v>
      </c>
      <c r="M55" s="1">
        <f t="shared" si="8"/>
        <v>-5.004845735456869</v>
      </c>
      <c r="N55" s="1">
        <f t="shared" si="8"/>
        <v>-6.954845735456868</v>
      </c>
      <c r="O55" s="1">
        <f t="shared" si="8"/>
        <v>-12.884845735456867</v>
      </c>
    </row>
    <row r="56" spans="3:15" ht="12.75">
      <c r="C56" s="2">
        <f t="shared" si="5"/>
        <v>4.5</v>
      </c>
      <c r="D56">
        <f t="shared" si="0"/>
        <v>3.162277660168375E-05</v>
      </c>
      <c r="E56">
        <f t="shared" si="1"/>
        <v>0.9860713513435526</v>
      </c>
      <c r="F56">
        <f t="shared" si="2"/>
        <v>0.013928628054496657</v>
      </c>
      <c r="G56">
        <f t="shared" si="3"/>
        <v>2.060195059108104E-08</v>
      </c>
      <c r="H56" s="1">
        <f t="shared" si="9"/>
        <v>-3.0060916587163558</v>
      </c>
      <c r="I56" s="1">
        <f t="shared" si="9"/>
        <v>-4.856091658716355</v>
      </c>
      <c r="J56" s="1">
        <f t="shared" si="9"/>
        <v>-10.686091658716355</v>
      </c>
      <c r="K56" s="2">
        <f t="shared" si="6"/>
        <v>-4.5</v>
      </c>
      <c r="L56">
        <f t="shared" si="7"/>
        <v>-9.5</v>
      </c>
      <c r="M56" s="1">
        <f t="shared" si="8"/>
        <v>-5.006091658716356</v>
      </c>
      <c r="N56" s="1">
        <f t="shared" si="8"/>
        <v>-6.856091658716355</v>
      </c>
      <c r="O56" s="1">
        <f t="shared" si="8"/>
        <v>-12.686091658716355</v>
      </c>
    </row>
    <row r="57" spans="3:15" ht="12.75">
      <c r="C57" s="2">
        <f t="shared" si="5"/>
        <v>4.6</v>
      </c>
      <c r="D57">
        <f t="shared" si="0"/>
        <v>2.511886431509579E-05</v>
      </c>
      <c r="E57">
        <f t="shared" si="1"/>
        <v>0.9825278765390575</v>
      </c>
      <c r="F57">
        <f t="shared" si="2"/>
        <v>0.01747209092638672</v>
      </c>
      <c r="G57">
        <f t="shared" si="3"/>
        <v>3.25345557646287E-08</v>
      </c>
      <c r="H57" s="1">
        <f t="shared" si="9"/>
        <v>-3.0076551188605873</v>
      </c>
      <c r="I57" s="1">
        <f t="shared" si="9"/>
        <v>-4.757655118860587</v>
      </c>
      <c r="J57" s="1">
        <f t="shared" si="9"/>
        <v>-10.487655118860587</v>
      </c>
      <c r="K57" s="2">
        <f t="shared" si="6"/>
        <v>-4.6</v>
      </c>
      <c r="L57">
        <f t="shared" si="7"/>
        <v>-9.4</v>
      </c>
      <c r="M57" s="1">
        <f t="shared" si="8"/>
        <v>-5.007655118860587</v>
      </c>
      <c r="N57" s="1">
        <f t="shared" si="8"/>
        <v>-6.757655118860587</v>
      </c>
      <c r="O57" s="1">
        <f t="shared" si="8"/>
        <v>-12.487655118860587</v>
      </c>
    </row>
    <row r="58" spans="3:15" ht="12.75">
      <c r="C58" s="2">
        <f t="shared" si="5"/>
        <v>4.699999999999999</v>
      </c>
      <c r="D58">
        <f t="shared" si="0"/>
        <v>1.9952623149688803E-05</v>
      </c>
      <c r="E58">
        <f t="shared" si="1"/>
        <v>0.9781029511442013</v>
      </c>
      <c r="F58">
        <f t="shared" si="2"/>
        <v>0.021896997524225997</v>
      </c>
      <c r="G58">
        <f t="shared" si="3"/>
        <v>5.133157256527952E-08</v>
      </c>
      <c r="H58" s="1">
        <f t="shared" si="9"/>
        <v>-3.009615430733161</v>
      </c>
      <c r="I58" s="1">
        <f t="shared" si="9"/>
        <v>-4.659615430733161</v>
      </c>
      <c r="J58" s="1">
        <f t="shared" si="9"/>
        <v>-10.28961543073316</v>
      </c>
      <c r="K58" s="2">
        <f t="shared" si="6"/>
        <v>-4.699999999999999</v>
      </c>
      <c r="L58">
        <f t="shared" si="7"/>
        <v>-9.3</v>
      </c>
      <c r="M58" s="1">
        <f t="shared" si="8"/>
        <v>-5.00961543073316</v>
      </c>
      <c r="N58" s="1">
        <f t="shared" si="8"/>
        <v>-6.659615430733161</v>
      </c>
      <c r="O58" s="1">
        <f t="shared" si="8"/>
        <v>-12.28961543073316</v>
      </c>
    </row>
    <row r="59" spans="3:15" ht="12.75">
      <c r="C59" s="2">
        <f t="shared" si="5"/>
        <v>4.799999999999999</v>
      </c>
      <c r="D59">
        <f t="shared" si="0"/>
        <v>1.5848931924611158E-05</v>
      </c>
      <c r="E59">
        <f t="shared" si="1"/>
        <v>0.972588646693767</v>
      </c>
      <c r="F59">
        <f t="shared" si="2"/>
        <v>0.027411272409833043</v>
      </c>
      <c r="G59">
        <f t="shared" si="3"/>
        <v>8.089640005056483E-08</v>
      </c>
      <c r="H59" s="1">
        <f t="shared" si="9"/>
        <v>-3.0120708043823043</v>
      </c>
      <c r="I59" s="1">
        <f t="shared" si="9"/>
        <v>-4.562070804382305</v>
      </c>
      <c r="J59" s="1">
        <f t="shared" si="9"/>
        <v>-10.092070804382306</v>
      </c>
      <c r="K59" s="2">
        <f t="shared" si="6"/>
        <v>-4.799999999999999</v>
      </c>
      <c r="L59">
        <f t="shared" si="7"/>
        <v>-9.200000000000001</v>
      </c>
      <c r="M59" s="1">
        <f t="shared" si="8"/>
        <v>-5.012070804382304</v>
      </c>
      <c r="N59" s="1">
        <f t="shared" si="8"/>
        <v>-6.562070804382305</v>
      </c>
      <c r="O59" s="1">
        <f t="shared" si="8"/>
        <v>-12.092070804382306</v>
      </c>
    </row>
    <row r="60" spans="3:15" ht="12.75">
      <c r="C60" s="2">
        <f t="shared" si="5"/>
        <v>4.899999999999999</v>
      </c>
      <c r="D60">
        <f t="shared" si="0"/>
        <v>1.2589254117941702E-05</v>
      </c>
      <c r="E60">
        <f t="shared" si="1"/>
        <v>0.9657343257688954</v>
      </c>
      <c r="F60">
        <f t="shared" si="2"/>
        <v>0.0342655469225263</v>
      </c>
      <c r="G60">
        <f t="shared" si="3"/>
        <v>1.2730857826000684E-07</v>
      </c>
      <c r="H60" s="1">
        <f t="shared" si="9"/>
        <v>-3.0151423318886232</v>
      </c>
      <c r="I60" s="1">
        <f t="shared" si="9"/>
        <v>-4.465142331888624</v>
      </c>
      <c r="J60" s="1">
        <f t="shared" si="9"/>
        <v>-9.895142331888625</v>
      </c>
      <c r="K60" s="2">
        <f t="shared" si="6"/>
        <v>-4.899999999999999</v>
      </c>
      <c r="L60">
        <f t="shared" si="7"/>
        <v>-9.100000000000001</v>
      </c>
      <c r="M60" s="1">
        <f t="shared" si="8"/>
        <v>-5.015142331888623</v>
      </c>
      <c r="N60" s="1">
        <f t="shared" si="8"/>
        <v>-6.465142331888624</v>
      </c>
      <c r="O60" s="1">
        <f t="shared" si="8"/>
        <v>-11.895142331888625</v>
      </c>
    </row>
    <row r="61" spans="3:15" ht="12.75">
      <c r="C61" s="2">
        <f t="shared" si="5"/>
        <v>4.999999999999998</v>
      </c>
      <c r="D61">
        <f t="shared" si="0"/>
        <v>1.0000000000000033E-05</v>
      </c>
      <c r="E61">
        <f t="shared" si="1"/>
        <v>0.9572413974089037</v>
      </c>
      <c r="F61">
        <f t="shared" si="2"/>
        <v>0.04275840259502155</v>
      </c>
      <c r="G61">
        <f t="shared" si="3"/>
        <v>1.9999607478997222E-07</v>
      </c>
      <c r="H61" s="1">
        <f t="shared" si="9"/>
        <v>-3.018978527904935</v>
      </c>
      <c r="I61" s="1">
        <f t="shared" si="9"/>
        <v>-4.368978527904936</v>
      </c>
      <c r="J61" s="1">
        <f t="shared" si="9"/>
        <v>-9.698978527904938</v>
      </c>
      <c r="K61" s="2">
        <f t="shared" si="6"/>
        <v>-4.999999999999998</v>
      </c>
      <c r="L61">
        <f t="shared" si="7"/>
        <v>-9.000000000000002</v>
      </c>
      <c r="M61" s="1">
        <f t="shared" si="8"/>
        <v>-5.018978527904935</v>
      </c>
      <c r="N61" s="1">
        <f t="shared" si="8"/>
        <v>-6.368978527904936</v>
      </c>
      <c r="O61" s="1">
        <f t="shared" si="8"/>
        <v>-11.698978527904938</v>
      </c>
    </row>
    <row r="62" spans="3:15" ht="12.75">
      <c r="C62" s="2">
        <f t="shared" si="5"/>
        <v>5.099999999999998</v>
      </c>
      <c r="D62">
        <f t="shared" si="0"/>
        <v>7.943282347242849E-06</v>
      </c>
      <c r="E62">
        <f t="shared" si="1"/>
        <v>0.9467594879873357</v>
      </c>
      <c r="F62">
        <f t="shared" si="2"/>
        <v>0.05324019851113327</v>
      </c>
      <c r="G62">
        <f t="shared" si="3"/>
        <v>3.135015310315274E-07</v>
      </c>
      <c r="H62" s="1">
        <f t="shared" si="9"/>
        <v>-3.0237603338861465</v>
      </c>
      <c r="I62" s="1">
        <f t="shared" si="9"/>
        <v>-4.273760333886148</v>
      </c>
      <c r="J62" s="1">
        <f t="shared" si="9"/>
        <v>-9.50376033388615</v>
      </c>
      <c r="K62" s="2">
        <f t="shared" si="6"/>
        <v>-5.099999999999998</v>
      </c>
      <c r="L62">
        <f t="shared" si="7"/>
        <v>-8.900000000000002</v>
      </c>
      <c r="M62" s="1">
        <f t="shared" si="8"/>
        <v>-5.0237603338861465</v>
      </c>
      <c r="N62" s="1">
        <f t="shared" si="8"/>
        <v>-6.273760333886148</v>
      </c>
      <c r="O62" s="1">
        <f t="shared" si="8"/>
        <v>-11.50376033388615</v>
      </c>
    </row>
    <row r="63" spans="3:15" ht="12.75">
      <c r="C63" s="2">
        <f t="shared" si="5"/>
        <v>5.1999999999999975</v>
      </c>
      <c r="D63">
        <f t="shared" si="0"/>
        <v>6.309573444801966E-06</v>
      </c>
      <c r="E63">
        <f t="shared" si="1"/>
        <v>0.9338854809559043</v>
      </c>
      <c r="F63">
        <f t="shared" si="2"/>
        <v>0.06611402893402823</v>
      </c>
      <c r="G63">
        <f t="shared" si="3"/>
        <v>4.901100674246001E-07</v>
      </c>
      <c r="H63" s="1">
        <f t="shared" si="9"/>
        <v>-3.029706376487477</v>
      </c>
      <c r="I63" s="1">
        <f t="shared" si="9"/>
        <v>-4.17970637648748</v>
      </c>
      <c r="J63" s="1">
        <f t="shared" si="9"/>
        <v>-9.309706376487481</v>
      </c>
      <c r="K63" s="2">
        <f t="shared" si="6"/>
        <v>-5.1999999999999975</v>
      </c>
      <c r="L63">
        <f t="shared" si="7"/>
        <v>-8.800000000000002</v>
      </c>
      <c r="M63" s="1">
        <f t="shared" si="8"/>
        <v>-5.029706376487478</v>
      </c>
      <c r="N63" s="1">
        <f t="shared" si="8"/>
        <v>-6.17970637648748</v>
      </c>
      <c r="O63" s="1">
        <f t="shared" si="8"/>
        <v>-11.309706376487481</v>
      </c>
    </row>
    <row r="64" spans="3:15" ht="12.75">
      <c r="C64" s="2">
        <f t="shared" si="5"/>
        <v>5.299999999999997</v>
      </c>
      <c r="D64">
        <f t="shared" si="0"/>
        <v>5.011872336272754E-06</v>
      </c>
      <c r="E64">
        <f t="shared" si="1"/>
        <v>0.9181674740412448</v>
      </c>
      <c r="F64">
        <f t="shared" si="2"/>
        <v>0.08183176226031459</v>
      </c>
      <c r="G64">
        <f t="shared" si="3"/>
        <v>7.636984407123499E-07</v>
      </c>
      <c r="H64" s="1">
        <f t="shared" si="9"/>
        <v>-3.037078096120865</v>
      </c>
      <c r="I64" s="1">
        <f t="shared" si="9"/>
        <v>-4.087078096120868</v>
      </c>
      <c r="J64" s="1">
        <f t="shared" si="9"/>
        <v>-9.11707809612087</v>
      </c>
      <c r="K64" s="2">
        <f t="shared" si="6"/>
        <v>-5.299999999999997</v>
      </c>
      <c r="L64">
        <f t="shared" si="7"/>
        <v>-8.700000000000003</v>
      </c>
      <c r="M64" s="1">
        <f t="shared" si="8"/>
        <v>-5.037078096120865</v>
      </c>
      <c r="N64" s="1">
        <f t="shared" si="8"/>
        <v>-6.087078096120868</v>
      </c>
      <c r="O64" s="1">
        <f t="shared" si="8"/>
        <v>-11.11707809612087</v>
      </c>
    </row>
    <row r="65" spans="3:15" ht="12.75">
      <c r="C65" s="2">
        <f t="shared" si="5"/>
        <v>5.399999999999997</v>
      </c>
      <c r="D65">
        <f t="shared" si="0"/>
        <v>3.981071705534994E-06</v>
      </c>
      <c r="E65">
        <f t="shared" si="1"/>
        <v>0.8991163059499105</v>
      </c>
      <c r="F65">
        <f t="shared" si="2"/>
        <v>0.10088250878396048</v>
      </c>
      <c r="G65">
        <f t="shared" si="3"/>
        <v>1.1852661290644005E-06</v>
      </c>
      <c r="H65" s="1">
        <f t="shared" si="9"/>
        <v>-3.046184126103068</v>
      </c>
      <c r="I65" s="1">
        <f t="shared" si="9"/>
        <v>-3.99618412610307</v>
      </c>
      <c r="J65" s="1">
        <f t="shared" si="9"/>
        <v>-8.926184126103072</v>
      </c>
      <c r="K65" s="2">
        <f t="shared" si="6"/>
        <v>-5.399999999999997</v>
      </c>
      <c r="L65">
        <f t="shared" si="7"/>
        <v>-8.600000000000003</v>
      </c>
      <c r="M65" s="1">
        <f t="shared" si="8"/>
        <v>-5.046184126103068</v>
      </c>
      <c r="N65" s="1">
        <f t="shared" si="8"/>
        <v>-5.996184126103071</v>
      </c>
      <c r="O65" s="1">
        <f t="shared" si="8"/>
        <v>-10.926184126103072</v>
      </c>
    </row>
    <row r="66" spans="3:15" ht="12.75">
      <c r="C66" s="2">
        <f t="shared" si="5"/>
        <v>5.4999999999999964</v>
      </c>
      <c r="D66">
        <f t="shared" si="0"/>
        <v>3.1622776601683995E-06</v>
      </c>
      <c r="E66">
        <f t="shared" si="1"/>
        <v>0.8762277148187745</v>
      </c>
      <c r="F66">
        <f t="shared" si="2"/>
        <v>0.12377045448205115</v>
      </c>
      <c r="G66">
        <f t="shared" si="3"/>
        <v>1.8306991743179182E-06</v>
      </c>
      <c r="H66" s="1">
        <f t="shared" si="9"/>
        <v>-3.0573830143369065</v>
      </c>
      <c r="I66" s="1">
        <f t="shared" si="9"/>
        <v>-3.907383014336909</v>
      </c>
      <c r="J66" s="1">
        <f t="shared" si="9"/>
        <v>-8.737383014336912</v>
      </c>
      <c r="K66" s="2">
        <f t="shared" si="6"/>
        <v>-5.4999999999999964</v>
      </c>
      <c r="L66">
        <f t="shared" si="7"/>
        <v>-8.500000000000004</v>
      </c>
      <c r="M66" s="1">
        <f t="shared" si="8"/>
        <v>-5.0573830143369065</v>
      </c>
      <c r="N66" s="1">
        <f t="shared" si="8"/>
        <v>-5.907383014336909</v>
      </c>
      <c r="O66" s="1">
        <f t="shared" si="8"/>
        <v>-10.737383014336912</v>
      </c>
    </row>
    <row r="67" spans="3:15" ht="12.75">
      <c r="C67" s="2">
        <f t="shared" si="5"/>
        <v>5.599999999999996</v>
      </c>
      <c r="D67">
        <f t="shared" si="0"/>
        <v>2.5118864315095984E-06</v>
      </c>
      <c r="E67">
        <f t="shared" si="1"/>
        <v>0.8490180558840099</v>
      </c>
      <c r="F67">
        <f t="shared" si="2"/>
        <v>0.15097913275298</v>
      </c>
      <c r="G67">
        <f t="shared" si="3"/>
        <v>2.811363010038372E-06</v>
      </c>
      <c r="H67" s="1">
        <f t="shared" si="9"/>
        <v>-3.07108307361069</v>
      </c>
      <c r="I67" s="1">
        <f t="shared" si="9"/>
        <v>-3.821083073610693</v>
      </c>
      <c r="J67" s="1">
        <f t="shared" si="9"/>
        <v>-8.551083073610696</v>
      </c>
      <c r="K67" s="2">
        <f t="shared" si="6"/>
        <v>-5.599999999999996</v>
      </c>
      <c r="L67">
        <f t="shared" si="7"/>
        <v>-8.400000000000004</v>
      </c>
      <c r="M67" s="1">
        <f t="shared" si="8"/>
        <v>-5.07108307361069</v>
      </c>
      <c r="N67" s="1">
        <f t="shared" si="8"/>
        <v>-5.821083073610693</v>
      </c>
      <c r="O67" s="1">
        <f t="shared" si="8"/>
        <v>-10.551083073610696</v>
      </c>
    </row>
    <row r="68" spans="3:15" ht="12.75">
      <c r="C68" s="2">
        <f t="shared" si="5"/>
        <v>5.699999999999996</v>
      </c>
      <c r="D68">
        <f t="shared" si="0"/>
        <v>1.995262314968896E-06</v>
      </c>
      <c r="E68">
        <f t="shared" si="1"/>
        <v>0.8170753305068674</v>
      </c>
      <c r="F68">
        <f t="shared" si="2"/>
        <v>0.18292038142084222</v>
      </c>
      <c r="G68">
        <f t="shared" si="3"/>
        <v>4.288072290360454E-06</v>
      </c>
      <c r="H68" s="1">
        <f t="shared" si="9"/>
        <v>-3.0877379017108013</v>
      </c>
      <c r="I68" s="1">
        <f t="shared" si="9"/>
        <v>-3.7377379017108048</v>
      </c>
      <c r="J68" s="1">
        <f t="shared" si="9"/>
        <v>-8.36773790171081</v>
      </c>
      <c r="K68" s="2">
        <f t="shared" si="6"/>
        <v>-5.699999999999996</v>
      </c>
      <c r="L68">
        <f t="shared" si="7"/>
        <v>-8.300000000000004</v>
      </c>
      <c r="M68" s="1">
        <f t="shared" si="8"/>
        <v>-5.087737901710802</v>
      </c>
      <c r="N68" s="1">
        <f t="shared" si="8"/>
        <v>-5.737737901710805</v>
      </c>
      <c r="O68" s="1">
        <f t="shared" si="8"/>
        <v>-10.36773790171081</v>
      </c>
    </row>
    <row r="69" spans="3:15" ht="12.75">
      <c r="C69" s="2">
        <f t="shared" si="5"/>
        <v>5.799999999999995</v>
      </c>
      <c r="D69">
        <f t="shared" si="0"/>
        <v>1.5848931924611283E-06</v>
      </c>
      <c r="E69">
        <f t="shared" si="1"/>
        <v>0.7801245418934054</v>
      </c>
      <c r="F69">
        <f t="shared" si="2"/>
        <v>0.21986896931328553</v>
      </c>
      <c r="G69">
        <f t="shared" si="3"/>
        <v>6.488793308949902E-06</v>
      </c>
      <c r="H69" s="1">
        <f t="shared" si="9"/>
        <v>-3.107836059438428</v>
      </c>
      <c r="I69" s="1">
        <f t="shared" si="9"/>
        <v>-3.6578360594384316</v>
      </c>
      <c r="J69" s="1">
        <f t="shared" si="9"/>
        <v>-8.187836059438435</v>
      </c>
      <c r="K69" s="2">
        <f t="shared" si="6"/>
        <v>-5.799999999999995</v>
      </c>
      <c r="L69">
        <f t="shared" si="7"/>
        <v>-8.200000000000005</v>
      </c>
      <c r="M69" s="1">
        <f t="shared" si="8"/>
        <v>-5.107836059438427</v>
      </c>
      <c r="N69" s="1">
        <f t="shared" si="8"/>
        <v>-5.657836059438432</v>
      </c>
      <c r="O69" s="1">
        <f t="shared" si="8"/>
        <v>-10.187836059438435</v>
      </c>
    </row>
    <row r="70" spans="3:15" ht="12.75">
      <c r="C70" s="2">
        <f t="shared" si="5"/>
        <v>5.899999999999995</v>
      </c>
      <c r="D70">
        <f t="shared" si="0"/>
        <v>1.25892541179418E-06</v>
      </c>
      <c r="E70">
        <f t="shared" si="1"/>
        <v>0.7381018506824161</v>
      </c>
      <c r="F70">
        <f t="shared" si="2"/>
        <v>0.2618884192401999</v>
      </c>
      <c r="G70">
        <f t="shared" si="3"/>
        <v>9.730077384030297E-06</v>
      </c>
      <c r="H70" s="1">
        <f t="shared" si="9"/>
        <v>-3.1318837057415356</v>
      </c>
      <c r="I70" s="1">
        <f t="shared" si="9"/>
        <v>-3.5818837057415402</v>
      </c>
      <c r="J70" s="1">
        <f t="shared" si="9"/>
        <v>-8.011883705741544</v>
      </c>
      <c r="K70" s="2">
        <f t="shared" si="6"/>
        <v>-5.899999999999995</v>
      </c>
      <c r="L70">
        <f t="shared" si="7"/>
        <v>-8.100000000000005</v>
      </c>
      <c r="M70" s="1">
        <f t="shared" si="8"/>
        <v>-5.131883705741536</v>
      </c>
      <c r="N70" s="1">
        <f t="shared" si="8"/>
        <v>-5.58188370574154</v>
      </c>
      <c r="O70" s="1">
        <f t="shared" si="8"/>
        <v>-10.011883705741544</v>
      </c>
    </row>
    <row r="71" spans="3:15" ht="12.75">
      <c r="C71" s="2">
        <f t="shared" si="5"/>
        <v>5.999999999999995</v>
      </c>
      <c r="D71">
        <f t="shared" si="0"/>
        <v>1.0000000000000112E-06</v>
      </c>
      <c r="E71">
        <f t="shared" si="1"/>
        <v>0.6912261697470291</v>
      </c>
      <c r="F71">
        <f t="shared" si="2"/>
        <v>0.308759388491351</v>
      </c>
      <c r="G71">
        <f t="shared" si="3"/>
        <v>1.4441761619974925E-05</v>
      </c>
      <c r="H71" s="1">
        <f t="shared" si="9"/>
        <v>-3.1603798278764157</v>
      </c>
      <c r="I71" s="1">
        <f t="shared" si="9"/>
        <v>-3.5103798278764207</v>
      </c>
      <c r="J71" s="1">
        <f t="shared" si="9"/>
        <v>-7.840379827876426</v>
      </c>
      <c r="K71" s="2">
        <f t="shared" si="6"/>
        <v>-5.999999999999995</v>
      </c>
      <c r="L71">
        <f t="shared" si="7"/>
        <v>-8.000000000000005</v>
      </c>
      <c r="M71" s="1">
        <f t="shared" si="8"/>
        <v>-5.160379827876416</v>
      </c>
      <c r="N71" s="1">
        <f t="shared" si="8"/>
        <v>-5.51037982787642</v>
      </c>
      <c r="O71" s="1">
        <f t="shared" si="8"/>
        <v>-9.840379827876426</v>
      </c>
    </row>
    <row r="72" spans="3:15" ht="12.75">
      <c r="C72" s="2">
        <f t="shared" si="5"/>
        <v>6.099999999999994</v>
      </c>
      <c r="D72">
        <f t="shared" si="0"/>
        <v>7.943282347242912E-07</v>
      </c>
      <c r="E72">
        <f t="shared" si="1"/>
        <v>0.640051434204526</v>
      </c>
      <c r="F72">
        <f t="shared" si="2"/>
        <v>0.3599273717005525</v>
      </c>
      <c r="G72">
        <f t="shared" si="3"/>
        <v>2.1194094921468032E-05</v>
      </c>
      <c r="H72" s="1">
        <f t="shared" si="9"/>
        <v>-3.193785124932263</v>
      </c>
      <c r="I72" s="1">
        <f t="shared" si="9"/>
        <v>-3.4437851249322677</v>
      </c>
      <c r="J72" s="1">
        <f t="shared" si="9"/>
        <v>-7.673785124932274</v>
      </c>
      <c r="K72" s="2">
        <f t="shared" si="6"/>
        <v>-6.099999999999994</v>
      </c>
      <c r="L72">
        <f t="shared" si="7"/>
        <v>-7.900000000000006</v>
      </c>
      <c r="M72" s="1">
        <f t="shared" si="8"/>
        <v>-5.193785124932263</v>
      </c>
      <c r="N72" s="1">
        <f t="shared" si="8"/>
        <v>-5.443785124932268</v>
      </c>
      <c r="O72" s="1">
        <f t="shared" si="8"/>
        <v>-9.673785124932273</v>
      </c>
    </row>
    <row r="73" spans="3:15" ht="12.75">
      <c r="C73" s="2">
        <f t="shared" si="5"/>
        <v>6.199999999999994</v>
      </c>
      <c r="D73">
        <f t="shared" si="0"/>
        <v>6.309573444802015E-07</v>
      </c>
      <c r="E73">
        <f t="shared" si="1"/>
        <v>0.585480688368145</v>
      </c>
      <c r="F73">
        <f t="shared" si="2"/>
        <v>0.41448858516854614</v>
      </c>
      <c r="G73">
        <f t="shared" si="3"/>
        <v>3.0726463308776655E-05</v>
      </c>
      <c r="H73" s="1">
        <f t="shared" si="9"/>
        <v>-3.2324874252260636</v>
      </c>
      <c r="I73" s="1">
        <f t="shared" si="9"/>
        <v>-3.3824874252260693</v>
      </c>
      <c r="J73" s="1">
        <f t="shared" si="9"/>
        <v>-7.512487425226076</v>
      </c>
      <c r="K73" s="2">
        <f t="shared" si="6"/>
        <v>-6.199999999999994</v>
      </c>
      <c r="L73">
        <f t="shared" si="7"/>
        <v>-7.800000000000006</v>
      </c>
      <c r="M73" s="1">
        <f t="shared" si="8"/>
        <v>-5.232487425226064</v>
      </c>
      <c r="N73" s="1">
        <f t="shared" si="8"/>
        <v>-5.38248742522607</v>
      </c>
      <c r="O73" s="1">
        <f t="shared" si="8"/>
        <v>-9.512487425226075</v>
      </c>
    </row>
    <row r="74" spans="3:15" ht="12.75">
      <c r="C74" s="2">
        <f t="shared" si="5"/>
        <v>6.299999999999994</v>
      </c>
      <c r="D74">
        <f t="shared" si="0"/>
        <v>5.011872336272793E-07</v>
      </c>
      <c r="E74">
        <f t="shared" si="1"/>
        <v>0.528727310699744</v>
      </c>
      <c r="F74">
        <f t="shared" si="2"/>
        <v>0.4712287116780728</v>
      </c>
      <c r="G74">
        <f t="shared" si="3"/>
        <v>4.397762218325802E-05</v>
      </c>
      <c r="H74" s="1">
        <f t="shared" si="9"/>
        <v>-3.2767682561168074</v>
      </c>
      <c r="I74" s="1">
        <f t="shared" si="9"/>
        <v>-3.3267682561168135</v>
      </c>
      <c r="J74" s="1">
        <f t="shared" si="9"/>
        <v>-7.35676825611682</v>
      </c>
      <c r="K74" s="2">
        <f t="shared" si="6"/>
        <v>-6.299999999999994</v>
      </c>
      <c r="L74">
        <f t="shared" si="7"/>
        <v>-7.700000000000006</v>
      </c>
      <c r="M74" s="1">
        <f t="shared" si="8"/>
        <v>-5.276768256116807</v>
      </c>
      <c r="N74" s="1">
        <f t="shared" si="8"/>
        <v>-5.3267682561168135</v>
      </c>
      <c r="O74" s="1">
        <f t="shared" si="8"/>
        <v>-9.356768256116819</v>
      </c>
    </row>
    <row r="75" spans="3:15" ht="12.75">
      <c r="C75" s="2">
        <f t="shared" si="5"/>
        <v>6.399999999999993</v>
      </c>
      <c r="D75">
        <f aca="true" t="shared" si="10" ref="D75:D138">10^(-C75)</f>
        <v>3.9810717055350317E-07</v>
      </c>
      <c r="E75">
        <f aca="true" t="shared" si="11" ref="E75:E138">1/($D$5/D75+$D$5*$D$6/D75^2+1)</f>
        <v>0.47122016260384825</v>
      </c>
      <c r="F75">
        <f aca="true" t="shared" si="12" ref="F75:F138">1/(D75/$D$5+$D$6/D75+1)</f>
        <v>0.528717718480682</v>
      </c>
      <c r="G75">
        <f aca="true" t="shared" si="13" ref="G75:G138">1/(D75^2/($D$5*$D$6)+D75/$D$6+1)</f>
        <v>6.211891546961502E-05</v>
      </c>
      <c r="H75" s="1">
        <f aca="true" t="shared" si="14" ref="H75:J106">LOG($A$11*E75)</f>
        <v>-3.326776135198348</v>
      </c>
      <c r="I75" s="1">
        <f t="shared" si="14"/>
        <v>-3.276776135198354</v>
      </c>
      <c r="J75" s="1">
        <f t="shared" si="14"/>
        <v>-7.206776135198361</v>
      </c>
      <c r="K75" s="2">
        <f t="shared" si="6"/>
        <v>-6.399999999999993</v>
      </c>
      <c r="L75">
        <f t="shared" si="7"/>
        <v>-7.600000000000007</v>
      </c>
      <c r="M75" s="1">
        <f t="shared" si="8"/>
        <v>-5.326776135198348</v>
      </c>
      <c r="N75" s="1">
        <f t="shared" si="8"/>
        <v>-5.276776135198354</v>
      </c>
      <c r="O75" s="1">
        <f t="shared" si="8"/>
        <v>-9.20677613519836</v>
      </c>
    </row>
    <row r="76" spans="3:15" ht="12.75">
      <c r="C76" s="2">
        <f aca="true" t="shared" si="15" ref="C76:C139">C75+0.1</f>
        <v>6.499999999999993</v>
      </c>
      <c r="D76">
        <f t="shared" si="10"/>
        <v>3.1622776601684237E-07</v>
      </c>
      <c r="E76">
        <f t="shared" si="11"/>
        <v>0.4144654279587025</v>
      </c>
      <c r="F76">
        <f t="shared" si="12"/>
        <v>0.5854479779397967</v>
      </c>
      <c r="G76">
        <f t="shared" si="13"/>
        <v>8.659410150068563E-05</v>
      </c>
      <c r="H76" s="1">
        <f t="shared" si="14"/>
        <v>-3.382511689656411</v>
      </c>
      <c r="I76" s="1">
        <f t="shared" si="14"/>
        <v>-3.232511689656417</v>
      </c>
      <c r="J76" s="1">
        <f t="shared" si="14"/>
        <v>-7.062511689656423</v>
      </c>
      <c r="K76" s="2">
        <f aca="true" t="shared" si="16" ref="K76:K139">-C76</f>
        <v>-6.499999999999993</v>
      </c>
      <c r="L76">
        <f aca="true" t="shared" si="17" ref="L76:L139">LOG($D$4/D76)</f>
        <v>-7.500000000000006</v>
      </c>
      <c r="M76" s="1">
        <f aca="true" t="shared" si="18" ref="M76:O139">LOG($A$12*E76)</f>
        <v>-5.382511689656411</v>
      </c>
      <c r="N76" s="1">
        <f t="shared" si="18"/>
        <v>-5.232511689656417</v>
      </c>
      <c r="O76" s="1">
        <f t="shared" si="18"/>
        <v>-9.062511689656423</v>
      </c>
    </row>
    <row r="77" spans="3:15" ht="12.75">
      <c r="C77" s="2">
        <f t="shared" si="15"/>
        <v>6.5999999999999925</v>
      </c>
      <c r="D77">
        <f t="shared" si="10"/>
        <v>2.511886431509618E-07</v>
      </c>
      <c r="E77">
        <f t="shared" si="11"/>
        <v>0.3598921062116135</v>
      </c>
      <c r="F77">
        <f t="shared" si="12"/>
        <v>0.639988722311644</v>
      </c>
      <c r="G77">
        <f t="shared" si="13"/>
        <v>0.00011917147674257973</v>
      </c>
      <c r="H77" s="1">
        <f t="shared" si="14"/>
        <v>-3.4438276789551305</v>
      </c>
      <c r="I77" s="1">
        <f t="shared" si="14"/>
        <v>-3.193827678955137</v>
      </c>
      <c r="J77" s="1">
        <f t="shared" si="14"/>
        <v>-6.923827678955144</v>
      </c>
      <c r="K77" s="2">
        <f t="shared" si="16"/>
        <v>-6.5999999999999925</v>
      </c>
      <c r="L77">
        <f t="shared" si="17"/>
        <v>-7.400000000000007</v>
      </c>
      <c r="M77" s="1">
        <f t="shared" si="18"/>
        <v>-5.443827678955131</v>
      </c>
      <c r="N77" s="1">
        <f t="shared" si="18"/>
        <v>-5.193827678955137</v>
      </c>
      <c r="O77" s="1">
        <f t="shared" si="18"/>
        <v>-8.923827678955144</v>
      </c>
    </row>
    <row r="78" spans="3:15" ht="12.75">
      <c r="C78" s="2">
        <f t="shared" si="15"/>
        <v>6.699999999999992</v>
      </c>
      <c r="D78">
        <f t="shared" si="10"/>
        <v>1.9952623149689118E-07</v>
      </c>
      <c r="E78">
        <f t="shared" si="11"/>
        <v>0.3087138231124562</v>
      </c>
      <c r="F78">
        <f t="shared" si="12"/>
        <v>0.6911241615700922</v>
      </c>
      <c r="G78">
        <f t="shared" si="13"/>
        <v>0.00016201531745164041</v>
      </c>
      <c r="H78" s="1">
        <f t="shared" si="14"/>
        <v>-3.510443923912601</v>
      </c>
      <c r="I78" s="1">
        <f t="shared" si="14"/>
        <v>-3.160443923912608</v>
      </c>
      <c r="J78" s="1">
        <f t="shared" si="14"/>
        <v>-6.7904439239126155</v>
      </c>
      <c r="K78" s="2">
        <f t="shared" si="16"/>
        <v>-6.699999999999992</v>
      </c>
      <c r="L78">
        <f t="shared" si="17"/>
        <v>-7.300000000000007</v>
      </c>
      <c r="M78" s="1">
        <f t="shared" si="18"/>
        <v>-5.510443923912601</v>
      </c>
      <c r="N78" s="1">
        <f t="shared" si="18"/>
        <v>-5.160443923912608</v>
      </c>
      <c r="O78" s="1">
        <f t="shared" si="18"/>
        <v>-8.790443923912616</v>
      </c>
    </row>
    <row r="79" spans="3:15" ht="12.75">
      <c r="C79" s="2">
        <f t="shared" si="15"/>
        <v>6.799999999999992</v>
      </c>
      <c r="D79">
        <f t="shared" si="10"/>
        <v>1.5848931924611406E-07</v>
      </c>
      <c r="E79">
        <f t="shared" si="11"/>
        <v>0.2618339318027531</v>
      </c>
      <c r="F79">
        <f t="shared" si="12"/>
        <v>0.7379482842187279</v>
      </c>
      <c r="G79">
        <f t="shared" si="13"/>
        <v>0.00021778397851888998</v>
      </c>
      <c r="H79" s="1">
        <f t="shared" si="14"/>
        <v>-3.5819740726829337</v>
      </c>
      <c r="I79" s="1">
        <f t="shared" si="14"/>
        <v>-3.131974072682941</v>
      </c>
      <c r="J79" s="1">
        <f t="shared" si="14"/>
        <v>-6.661974072682948</v>
      </c>
      <c r="K79" s="2">
        <f t="shared" si="16"/>
        <v>-6.799999999999992</v>
      </c>
      <c r="L79">
        <f t="shared" si="17"/>
        <v>-7.200000000000007</v>
      </c>
      <c r="M79" s="1">
        <f t="shared" si="18"/>
        <v>-5.581974072682933</v>
      </c>
      <c r="N79" s="1">
        <f t="shared" si="18"/>
        <v>-5.131974072682941</v>
      </c>
      <c r="O79" s="1">
        <f t="shared" si="18"/>
        <v>-8.661974072682948</v>
      </c>
    </row>
    <row r="80" spans="3:15" ht="12.75">
      <c r="C80" s="2">
        <f t="shared" si="15"/>
        <v>6.8999999999999915</v>
      </c>
      <c r="D80">
        <f t="shared" si="10"/>
        <v>1.25892541179419E-07</v>
      </c>
      <c r="E80">
        <f t="shared" si="11"/>
        <v>0.21980668599921122</v>
      </c>
      <c r="F80">
        <f t="shared" si="12"/>
        <v>0.7799035523557905</v>
      </c>
      <c r="G80">
        <f t="shared" si="13"/>
        <v>0.00028976164499820185</v>
      </c>
      <c r="H80" s="1">
        <f t="shared" si="14"/>
        <v>-3.6579591015012394</v>
      </c>
      <c r="I80" s="1">
        <f t="shared" si="14"/>
        <v>-3.107959101501247</v>
      </c>
      <c r="J80" s="1">
        <f t="shared" si="14"/>
        <v>-6.537959101501255</v>
      </c>
      <c r="K80" s="2">
        <f t="shared" si="16"/>
        <v>-6.8999999999999915</v>
      </c>
      <c r="L80">
        <f t="shared" si="17"/>
        <v>-7.100000000000008</v>
      </c>
      <c r="M80" s="1">
        <f t="shared" si="18"/>
        <v>-5.657959101501239</v>
      </c>
      <c r="N80" s="1">
        <f t="shared" si="18"/>
        <v>-5.1079591015012475</v>
      </c>
      <c r="O80" s="1">
        <f t="shared" si="18"/>
        <v>-8.537959101501256</v>
      </c>
    </row>
    <row r="81" spans="3:15" ht="12.75">
      <c r="C81" s="2">
        <f t="shared" si="15"/>
        <v>6.999999999999991</v>
      </c>
      <c r="D81">
        <f t="shared" si="10"/>
        <v>1.0000000000000207E-07</v>
      </c>
      <c r="E81">
        <f t="shared" si="11"/>
        <v>0.18285128433909303</v>
      </c>
      <c r="F81">
        <f t="shared" si="12"/>
        <v>0.8167666851800156</v>
      </c>
      <c r="G81">
        <f t="shared" si="13"/>
        <v>0.00038203048089134286</v>
      </c>
      <c r="H81" s="1">
        <f t="shared" si="14"/>
        <v>-3.7379019848505632</v>
      </c>
      <c r="I81" s="1">
        <f t="shared" si="14"/>
        <v>-3.0879019848505718</v>
      </c>
      <c r="J81" s="1">
        <f t="shared" si="14"/>
        <v>-6.417901984850581</v>
      </c>
      <c r="K81" s="2">
        <f t="shared" si="16"/>
        <v>-6.999999999999991</v>
      </c>
      <c r="L81">
        <f t="shared" si="17"/>
        <v>-7.000000000000009</v>
      </c>
      <c r="M81" s="1">
        <f t="shared" si="18"/>
        <v>-5.737901984850563</v>
      </c>
      <c r="N81" s="1">
        <f t="shared" si="18"/>
        <v>-5.087901984850572</v>
      </c>
      <c r="O81" s="1">
        <f t="shared" si="18"/>
        <v>-8.417901984850582</v>
      </c>
    </row>
    <row r="82" spans="3:15" ht="12.75">
      <c r="C82" s="2">
        <f t="shared" si="15"/>
        <v>7.099999999999991</v>
      </c>
      <c r="D82">
        <f t="shared" si="10"/>
        <v>7.943282347242958E-08</v>
      </c>
      <c r="E82">
        <f t="shared" si="11"/>
        <v>0.15090411416306826</v>
      </c>
      <c r="F82">
        <f t="shared" si="12"/>
        <v>0.8485961953513402</v>
      </c>
      <c r="G82">
        <f t="shared" si="13"/>
        <v>0.0004996904855915193</v>
      </c>
      <c r="H82" s="1">
        <f t="shared" si="14"/>
        <v>-3.8212989197077674</v>
      </c>
      <c r="I82" s="1">
        <f t="shared" si="14"/>
        <v>-3.071298919707775</v>
      </c>
      <c r="J82" s="1">
        <f t="shared" si="14"/>
        <v>-6.301298919707783</v>
      </c>
      <c r="K82" s="2">
        <f t="shared" si="16"/>
        <v>-7.099999999999991</v>
      </c>
      <c r="L82">
        <f t="shared" si="17"/>
        <v>-6.9000000000000075</v>
      </c>
      <c r="M82" s="1">
        <f t="shared" si="18"/>
        <v>-5.821298919707767</v>
      </c>
      <c r="N82" s="1">
        <f t="shared" si="18"/>
        <v>-5.071298919707775</v>
      </c>
      <c r="O82" s="1">
        <f t="shared" si="18"/>
        <v>-8.301298919707783</v>
      </c>
    </row>
    <row r="83" spans="3:15" ht="12.75">
      <c r="C83" s="2">
        <f t="shared" si="15"/>
        <v>7.19999999999999</v>
      </c>
      <c r="D83">
        <f t="shared" si="10"/>
        <v>6.309573444802053E-08</v>
      </c>
      <c r="E83">
        <f t="shared" si="11"/>
        <v>0.12369033704969863</v>
      </c>
      <c r="F83">
        <f t="shared" si="12"/>
        <v>0.8756605268338564</v>
      </c>
      <c r="G83">
        <f t="shared" si="13"/>
        <v>0.0006491361164448818</v>
      </c>
      <c r="H83" s="1">
        <f t="shared" si="14"/>
        <v>-3.90766422704762</v>
      </c>
      <c r="I83" s="1">
        <f t="shared" si="14"/>
        <v>-3.057664227047628</v>
      </c>
      <c r="J83" s="1">
        <f t="shared" si="14"/>
        <v>-6.1876642270476365</v>
      </c>
      <c r="K83" s="2">
        <f t="shared" si="16"/>
        <v>-7.19999999999999</v>
      </c>
      <c r="L83">
        <f t="shared" si="17"/>
        <v>-6.800000000000008</v>
      </c>
      <c r="M83" s="1">
        <f t="shared" si="18"/>
        <v>-5.90766422704762</v>
      </c>
      <c r="N83" s="1">
        <f t="shared" si="18"/>
        <v>-5.057664227047628</v>
      </c>
      <c r="O83" s="1">
        <f t="shared" si="18"/>
        <v>-8.187664227047637</v>
      </c>
    </row>
    <row r="84" spans="3:15" ht="12.75">
      <c r="C84" s="2">
        <f t="shared" si="15"/>
        <v>7.29999999999999</v>
      </c>
      <c r="D84">
        <f t="shared" si="10"/>
        <v>5.011872336272823E-08</v>
      </c>
      <c r="E84">
        <f t="shared" si="11"/>
        <v>0.10079804819497083</v>
      </c>
      <c r="F84">
        <f t="shared" si="12"/>
        <v>0.8983635501581649</v>
      </c>
      <c r="G84">
        <f t="shared" si="13"/>
        <v>0.0008384016468643432</v>
      </c>
      <c r="H84" s="1">
        <f t="shared" si="14"/>
        <v>-3.996547877278992</v>
      </c>
      <c r="I84" s="1">
        <f t="shared" si="14"/>
        <v>-3.046547877279001</v>
      </c>
      <c r="J84" s="1">
        <f t="shared" si="14"/>
        <v>-6.07654787727901</v>
      </c>
      <c r="K84" s="2">
        <f t="shared" si="16"/>
        <v>-7.29999999999999</v>
      </c>
      <c r="L84">
        <f t="shared" si="17"/>
        <v>-6.700000000000009</v>
      </c>
      <c r="M84" s="1">
        <f t="shared" si="18"/>
        <v>-5.996547877278992</v>
      </c>
      <c r="N84" s="1">
        <f t="shared" si="18"/>
        <v>-5.046547877279001</v>
      </c>
      <c r="O84" s="1">
        <f t="shared" si="18"/>
        <v>-8.07654787727901</v>
      </c>
    </row>
    <row r="85" spans="3:15" ht="12.75">
      <c r="C85" s="2">
        <f t="shared" si="15"/>
        <v>7.39999999999999</v>
      </c>
      <c r="D85">
        <f t="shared" si="10"/>
        <v>3.9810717055350556E-08</v>
      </c>
      <c r="E85">
        <f t="shared" si="11"/>
        <v>0.08174364351000799</v>
      </c>
      <c r="F85">
        <f t="shared" si="12"/>
        <v>0.9171787654010799</v>
      </c>
      <c r="G85">
        <f t="shared" si="13"/>
        <v>0.0010775910889121618</v>
      </c>
      <c r="H85" s="1">
        <f t="shared" si="14"/>
        <v>-4.087546008647596</v>
      </c>
      <c r="I85" s="1">
        <f t="shared" si="14"/>
        <v>-3.037546008647605</v>
      </c>
      <c r="J85" s="1">
        <f t="shared" si="14"/>
        <v>-5.967546008647615</v>
      </c>
      <c r="K85" s="2">
        <f t="shared" si="16"/>
        <v>-7.39999999999999</v>
      </c>
      <c r="L85">
        <f t="shared" si="17"/>
        <v>-6.600000000000009</v>
      </c>
      <c r="M85" s="1">
        <f t="shared" si="18"/>
        <v>-6.087546008647596</v>
      </c>
      <c r="N85" s="1">
        <f t="shared" si="18"/>
        <v>-5.037546008647605</v>
      </c>
      <c r="O85" s="1">
        <f t="shared" si="18"/>
        <v>-7.967546008647615</v>
      </c>
    </row>
    <row r="86" spans="3:15" ht="12.75">
      <c r="C86" s="2">
        <f t="shared" si="15"/>
        <v>7.499999999999989</v>
      </c>
      <c r="D86">
        <f t="shared" si="10"/>
        <v>3.162277660168449E-08</v>
      </c>
      <c r="E86">
        <f t="shared" si="11"/>
        <v>0.06602286273379827</v>
      </c>
      <c r="F86">
        <f t="shared" si="12"/>
        <v>0.9325977241496255</v>
      </c>
      <c r="G86">
        <f t="shared" si="13"/>
        <v>0.0013794131165762596</v>
      </c>
      <c r="H86" s="1">
        <f t="shared" si="14"/>
        <v>-4.180305648704019</v>
      </c>
      <c r="I86" s="1">
        <f t="shared" si="14"/>
        <v>-3.0303056487040285</v>
      </c>
      <c r="J86" s="1">
        <f t="shared" si="14"/>
        <v>-5.860305648704038</v>
      </c>
      <c r="K86" s="2">
        <f t="shared" si="16"/>
        <v>-7.499999999999989</v>
      </c>
      <c r="L86">
        <f t="shared" si="17"/>
        <v>-6.50000000000001</v>
      </c>
      <c r="M86" s="1">
        <f t="shared" si="18"/>
        <v>-6.180305648704019</v>
      </c>
      <c r="N86" s="1">
        <f t="shared" si="18"/>
        <v>-5.0303056487040285</v>
      </c>
      <c r="O86" s="1">
        <f t="shared" si="18"/>
        <v>-7.860305648704038</v>
      </c>
    </row>
    <row r="87" spans="3:15" ht="12.75">
      <c r="C87" s="2">
        <f t="shared" si="15"/>
        <v>7.599999999999989</v>
      </c>
      <c r="D87">
        <f t="shared" si="10"/>
        <v>2.5118864315096377E-08</v>
      </c>
      <c r="E87">
        <f t="shared" si="11"/>
        <v>0.053146520585183245</v>
      </c>
      <c r="F87">
        <f t="shared" si="12"/>
        <v>0.94509363271839</v>
      </c>
      <c r="G87">
        <f t="shared" si="13"/>
        <v>0.0017598466964268526</v>
      </c>
      <c r="H87" s="1">
        <f t="shared" si="14"/>
        <v>-4.274525162751567</v>
      </c>
      <c r="I87" s="1">
        <f t="shared" si="14"/>
        <v>-3.0245251627515763</v>
      </c>
      <c r="J87" s="1">
        <f t="shared" si="14"/>
        <v>-5.7545251627515865</v>
      </c>
      <c r="K87" s="2">
        <f t="shared" si="16"/>
        <v>-7.599999999999989</v>
      </c>
      <c r="L87">
        <f t="shared" si="17"/>
        <v>-6.40000000000001</v>
      </c>
      <c r="M87" s="1">
        <f t="shared" si="18"/>
        <v>-6.274525162751567</v>
      </c>
      <c r="N87" s="1">
        <f t="shared" si="18"/>
        <v>-5.024525162751576</v>
      </c>
      <c r="O87" s="1">
        <f t="shared" si="18"/>
        <v>-7.7545251627515865</v>
      </c>
    </row>
    <row r="88" spans="3:15" ht="12.75">
      <c r="C88" s="2">
        <f t="shared" si="15"/>
        <v>7.699999999999989</v>
      </c>
      <c r="D88">
        <f t="shared" si="10"/>
        <v>1.9952623149689273E-08</v>
      </c>
      <c r="E88">
        <f t="shared" si="11"/>
        <v>0.0426626763858924</v>
      </c>
      <c r="F88">
        <f t="shared" si="12"/>
        <v>0.9550983545299538</v>
      </c>
      <c r="G88">
        <f t="shared" si="13"/>
        <v>0.0022389690841537056</v>
      </c>
      <c r="H88" s="1">
        <f t="shared" si="14"/>
        <v>-4.369951903149017</v>
      </c>
      <c r="I88" s="1">
        <f t="shared" si="14"/>
        <v>-3.019951903149028</v>
      </c>
      <c r="J88" s="1">
        <f t="shared" si="14"/>
        <v>-5.649951903149039</v>
      </c>
      <c r="K88" s="2">
        <f t="shared" si="16"/>
        <v>-7.699999999999989</v>
      </c>
      <c r="L88">
        <f t="shared" si="17"/>
        <v>-6.3000000000000105</v>
      </c>
      <c r="M88" s="1">
        <f t="shared" si="18"/>
        <v>-6.369951903149017</v>
      </c>
      <c r="N88" s="1">
        <f t="shared" si="18"/>
        <v>-5.019951903149028</v>
      </c>
      <c r="O88" s="1">
        <f t="shared" si="18"/>
        <v>-7.649951903149039</v>
      </c>
    </row>
    <row r="89" spans="3:15" ht="12.75">
      <c r="C89" s="2">
        <f t="shared" si="15"/>
        <v>7.799999999999988</v>
      </c>
      <c r="D89">
        <f t="shared" si="10"/>
        <v>1.5848931924611527E-08</v>
      </c>
      <c r="E89">
        <f t="shared" si="11"/>
        <v>0.034168169118512975</v>
      </c>
      <c r="F89">
        <f t="shared" si="12"/>
        <v>0.9629898463617184</v>
      </c>
      <c r="G89">
        <f t="shared" si="13"/>
        <v>0.002841984519768676</v>
      </c>
      <c r="H89" s="1">
        <f t="shared" si="14"/>
        <v>-4.46637829199521</v>
      </c>
      <c r="I89" s="1">
        <f t="shared" si="14"/>
        <v>-3.016378291995221</v>
      </c>
      <c r="J89" s="1">
        <f t="shared" si="14"/>
        <v>-5.546378291995232</v>
      </c>
      <c r="K89" s="2">
        <f t="shared" si="16"/>
        <v>-7.799999999999988</v>
      </c>
      <c r="L89">
        <f t="shared" si="17"/>
        <v>-6.200000000000011</v>
      </c>
      <c r="M89" s="1">
        <f t="shared" si="18"/>
        <v>-6.46637829199521</v>
      </c>
      <c r="N89" s="1">
        <f t="shared" si="18"/>
        <v>-5.0163782919952205</v>
      </c>
      <c r="O89" s="1">
        <f t="shared" si="18"/>
        <v>-7.546378291995232</v>
      </c>
    </row>
    <row r="90" spans="3:15" ht="12.75">
      <c r="C90" s="2">
        <f t="shared" si="15"/>
        <v>7.899999999999988</v>
      </c>
      <c r="D90">
        <f t="shared" si="10"/>
        <v>1.2589254117941997E-08</v>
      </c>
      <c r="E90">
        <f t="shared" si="11"/>
        <v>0.027312580351935484</v>
      </c>
      <c r="F90">
        <f t="shared" si="12"/>
        <v>0.9690869203384345</v>
      </c>
      <c r="G90">
        <f t="shared" si="13"/>
        <v>0.003600499309630041</v>
      </c>
      <c r="H90" s="1">
        <f t="shared" si="14"/>
        <v>-4.563637268015906</v>
      </c>
      <c r="I90" s="1">
        <f t="shared" si="14"/>
        <v>-3.013637268015917</v>
      </c>
      <c r="J90" s="1">
        <f t="shared" si="14"/>
        <v>-5.443637268015928</v>
      </c>
      <c r="K90" s="2">
        <f t="shared" si="16"/>
        <v>-7.899999999999988</v>
      </c>
      <c r="L90">
        <f t="shared" si="17"/>
        <v>-6.100000000000011</v>
      </c>
      <c r="M90" s="1">
        <f t="shared" si="18"/>
        <v>-6.563637268015906</v>
      </c>
      <c r="N90" s="1">
        <f t="shared" si="18"/>
        <v>-5.013637268015917</v>
      </c>
      <c r="O90" s="1">
        <f t="shared" si="18"/>
        <v>-7.443637268015928</v>
      </c>
    </row>
    <row r="91" spans="3:15" ht="12.75">
      <c r="C91" s="2">
        <f t="shared" si="15"/>
        <v>7.999999999999988</v>
      </c>
      <c r="D91">
        <f t="shared" si="10"/>
        <v>1.0000000000000267E-08</v>
      </c>
      <c r="E91">
        <f t="shared" si="11"/>
        <v>0.021797277597313928</v>
      </c>
      <c r="F91">
        <f t="shared" si="12"/>
        <v>0.9736486256279645</v>
      </c>
      <c r="G91">
        <f t="shared" si="13"/>
        <v>0.004554096774721698</v>
      </c>
      <c r="H91" s="1">
        <f t="shared" si="14"/>
        <v>-4.661597744849297</v>
      </c>
      <c r="I91" s="1">
        <f t="shared" si="14"/>
        <v>-3.011597744849309</v>
      </c>
      <c r="J91" s="1">
        <f t="shared" si="14"/>
        <v>-5.341597744849321</v>
      </c>
      <c r="K91" s="2">
        <f t="shared" si="16"/>
        <v>-7.999999999999988</v>
      </c>
      <c r="L91">
        <f t="shared" si="17"/>
        <v>-6.0000000000000115</v>
      </c>
      <c r="M91" s="1">
        <f t="shared" si="18"/>
        <v>-6.661597744849297</v>
      </c>
      <c r="N91" s="1">
        <f t="shared" si="18"/>
        <v>-5.0115977448493085</v>
      </c>
      <c r="O91" s="1">
        <f t="shared" si="18"/>
        <v>-7.341597744849321</v>
      </c>
    </row>
    <row r="92" spans="3:15" ht="12.75">
      <c r="C92" s="2">
        <f t="shared" si="15"/>
        <v>8.099999999999987</v>
      </c>
      <c r="D92">
        <f t="shared" si="10"/>
        <v>7.943282347243034E-09</v>
      </c>
      <c r="E92">
        <f t="shared" si="11"/>
        <v>0.0173715872517289</v>
      </c>
      <c r="F92">
        <f t="shared" si="12"/>
        <v>0.9768761395796737</v>
      </c>
      <c r="G92">
        <f t="shared" si="13"/>
        <v>0.0057522731685973535</v>
      </c>
      <c r="H92" s="1">
        <f t="shared" si="14"/>
        <v>-4.760160498008063</v>
      </c>
      <c r="I92" s="1">
        <f t="shared" si="14"/>
        <v>-3.0101604980080747</v>
      </c>
      <c r="J92" s="1">
        <f t="shared" si="14"/>
        <v>-5.240160498008087</v>
      </c>
      <c r="K92" s="2">
        <f t="shared" si="16"/>
        <v>-8.099999999999987</v>
      </c>
      <c r="L92">
        <f t="shared" si="17"/>
        <v>-5.900000000000012</v>
      </c>
      <c r="M92" s="1">
        <f t="shared" si="18"/>
        <v>-6.760160498008063</v>
      </c>
      <c r="N92" s="1">
        <f t="shared" si="18"/>
        <v>-5.010160498008075</v>
      </c>
      <c r="O92" s="1">
        <f t="shared" si="18"/>
        <v>-7.240160498008087</v>
      </c>
    </row>
    <row r="93" spans="3:15" ht="12.75">
      <c r="C93" s="2">
        <f t="shared" si="15"/>
        <v>8.199999999999987</v>
      </c>
      <c r="D93">
        <f t="shared" si="10"/>
        <v>6.309573444802113E-09</v>
      </c>
      <c r="E93">
        <f t="shared" si="11"/>
        <v>0.013827551044214657</v>
      </c>
      <c r="F93">
        <f t="shared" si="12"/>
        <v>0.9789156470107974</v>
      </c>
      <c r="G93">
        <f t="shared" si="13"/>
        <v>0.007256801944987967</v>
      </c>
      <c r="H93" s="1">
        <f t="shared" si="14"/>
        <v>-4.859254729663726</v>
      </c>
      <c r="I93" s="1">
        <f t="shared" si="14"/>
        <v>-3.009254729663738</v>
      </c>
      <c r="J93" s="1">
        <f t="shared" si="14"/>
        <v>-5.139254729663751</v>
      </c>
      <c r="K93" s="2">
        <f t="shared" si="16"/>
        <v>-8.199999999999987</v>
      </c>
      <c r="L93">
        <f t="shared" si="17"/>
        <v>-5.800000000000012</v>
      </c>
      <c r="M93" s="1">
        <f t="shared" si="18"/>
        <v>-6.859254729663726</v>
      </c>
      <c r="N93" s="1">
        <f t="shared" si="18"/>
        <v>-5.009254729663739</v>
      </c>
      <c r="O93" s="1">
        <f t="shared" si="18"/>
        <v>-7.139254729663751</v>
      </c>
    </row>
    <row r="94" spans="3:15" ht="12.75">
      <c r="C94" s="2">
        <f t="shared" si="15"/>
        <v>8.299999999999986</v>
      </c>
      <c r="D94">
        <f t="shared" si="10"/>
        <v>5.011872336272871E-09</v>
      </c>
      <c r="E94">
        <f t="shared" si="11"/>
        <v>0.01099422326756691</v>
      </c>
      <c r="F94">
        <f t="shared" si="12"/>
        <v>0.9798611801270575</v>
      </c>
      <c r="G94">
        <f t="shared" si="13"/>
        <v>0.009144596605375636</v>
      </c>
      <c r="H94" s="1">
        <f t="shared" si="14"/>
        <v>-4.9588354477516114</v>
      </c>
      <c r="I94" s="1">
        <f t="shared" si="14"/>
        <v>-3.008835447751624</v>
      </c>
      <c r="J94" s="1">
        <f t="shared" si="14"/>
        <v>-5.038835447751637</v>
      </c>
      <c r="K94" s="2">
        <f t="shared" si="16"/>
        <v>-8.299999999999986</v>
      </c>
      <c r="L94">
        <f t="shared" si="17"/>
        <v>-5.700000000000013</v>
      </c>
      <c r="M94" s="1">
        <f t="shared" si="18"/>
        <v>-6.9588354477516114</v>
      </c>
      <c r="N94" s="1">
        <f t="shared" si="18"/>
        <v>-5.008835447751624</v>
      </c>
      <c r="O94" s="1">
        <f t="shared" si="18"/>
        <v>-7.038835447751637</v>
      </c>
    </row>
    <row r="95" spans="3:15" ht="12.75">
      <c r="C95" s="2">
        <f t="shared" si="15"/>
        <v>8.399999999999986</v>
      </c>
      <c r="D95">
        <f t="shared" si="10"/>
        <v>3.981071705535094E-09</v>
      </c>
      <c r="E95">
        <f t="shared" si="11"/>
        <v>0.008732091406332014</v>
      </c>
      <c r="F95">
        <f t="shared" si="12"/>
        <v>0.9797567702555809</v>
      </c>
      <c r="G95">
        <f t="shared" si="13"/>
        <v>0.011511138338086965</v>
      </c>
      <c r="H95" s="1">
        <f t="shared" si="14"/>
        <v>-5.0588817268041915</v>
      </c>
      <c r="I95" s="1">
        <f t="shared" si="14"/>
        <v>-3.0088817268042045</v>
      </c>
      <c r="J95" s="1">
        <f t="shared" si="14"/>
        <v>-4.938881726804218</v>
      </c>
      <c r="K95" s="2">
        <f t="shared" si="16"/>
        <v>-8.399999999999986</v>
      </c>
      <c r="L95">
        <f t="shared" si="17"/>
        <v>-5.600000000000013</v>
      </c>
      <c r="M95" s="1">
        <f t="shared" si="18"/>
        <v>-7.0588817268041915</v>
      </c>
      <c r="N95" s="1">
        <f t="shared" si="18"/>
        <v>-5.008881726804204</v>
      </c>
      <c r="O95" s="1">
        <f t="shared" si="18"/>
        <v>-6.938881726804218</v>
      </c>
    </row>
    <row r="96" spans="3:15" ht="12.75">
      <c r="C96" s="2">
        <f t="shared" si="15"/>
        <v>8.499999999999986</v>
      </c>
      <c r="D96">
        <f t="shared" si="10"/>
        <v>3.1622776601684788E-09</v>
      </c>
      <c r="E96">
        <f t="shared" si="11"/>
        <v>0.006927940042079379</v>
      </c>
      <c r="F96">
        <f t="shared" si="12"/>
        <v>0.9785975416332163</v>
      </c>
      <c r="G96">
        <f t="shared" si="13"/>
        <v>0.014474518324704299</v>
      </c>
      <c r="H96" s="1">
        <f t="shared" si="14"/>
        <v>-5.159395879580021</v>
      </c>
      <c r="I96" s="1">
        <f t="shared" si="14"/>
        <v>-3.009395879580035</v>
      </c>
      <c r="J96" s="1">
        <f t="shared" si="14"/>
        <v>-4.839395879580049</v>
      </c>
      <c r="K96" s="2">
        <f t="shared" si="16"/>
        <v>-8.499999999999986</v>
      </c>
      <c r="L96">
        <f t="shared" si="17"/>
        <v>-5.500000000000013</v>
      </c>
      <c r="M96" s="1">
        <f t="shared" si="18"/>
        <v>-7.159395879580021</v>
      </c>
      <c r="N96" s="1">
        <f t="shared" si="18"/>
        <v>-5.009395879580035</v>
      </c>
      <c r="O96" s="1">
        <f t="shared" si="18"/>
        <v>-6.839395879580049</v>
      </c>
    </row>
    <row r="97" spans="3:15" ht="12.75">
      <c r="C97" s="2">
        <f t="shared" si="15"/>
        <v>8.599999999999985</v>
      </c>
      <c r="D97">
        <f t="shared" si="10"/>
        <v>2.511886431509662E-09</v>
      </c>
      <c r="E97">
        <f t="shared" si="11"/>
        <v>0.005490304741117543</v>
      </c>
      <c r="F97">
        <f t="shared" si="12"/>
        <v>0.9763295875968092</v>
      </c>
      <c r="G97">
        <f t="shared" si="13"/>
        <v>0.018180107662073203</v>
      </c>
      <c r="H97" s="1">
        <f t="shared" si="14"/>
        <v>-5.2604035492270125</v>
      </c>
      <c r="I97" s="1">
        <f t="shared" si="14"/>
        <v>-3.0104035492270262</v>
      </c>
      <c r="J97" s="1">
        <f t="shared" si="14"/>
        <v>-4.74040354922704</v>
      </c>
      <c r="K97" s="2">
        <f t="shared" si="16"/>
        <v>-8.599999999999985</v>
      </c>
      <c r="L97">
        <f t="shared" si="17"/>
        <v>-5.400000000000015</v>
      </c>
      <c r="M97" s="1">
        <f t="shared" si="18"/>
        <v>-7.2604035492270125</v>
      </c>
      <c r="N97" s="1">
        <f t="shared" si="18"/>
        <v>-5.010403549227026</v>
      </c>
      <c r="O97" s="1">
        <f t="shared" si="18"/>
        <v>-6.74040354922704</v>
      </c>
    </row>
    <row r="98" spans="3:15" ht="12.75">
      <c r="C98" s="2">
        <f t="shared" si="15"/>
        <v>8.699999999999985</v>
      </c>
      <c r="D98">
        <f t="shared" si="10"/>
        <v>1.995262314968946E-09</v>
      </c>
      <c r="E98">
        <f t="shared" si="11"/>
        <v>0.0043455552800260285</v>
      </c>
      <c r="F98">
        <f t="shared" si="12"/>
        <v>0.972848646421121</v>
      </c>
      <c r="G98">
        <f t="shared" si="13"/>
        <v>0.022805798298852962</v>
      </c>
      <c r="H98" s="1">
        <f t="shared" si="14"/>
        <v>-5.3619547210235945</v>
      </c>
      <c r="I98" s="1">
        <f t="shared" si="14"/>
        <v>-3.0119547210236086</v>
      </c>
      <c r="J98" s="1">
        <f t="shared" si="14"/>
        <v>-4.641954721023623</v>
      </c>
      <c r="K98" s="2">
        <f t="shared" si="16"/>
        <v>-8.699999999999985</v>
      </c>
      <c r="L98">
        <f t="shared" si="17"/>
        <v>-5.300000000000015</v>
      </c>
      <c r="M98" s="1">
        <f t="shared" si="18"/>
        <v>-7.3619547210235945</v>
      </c>
      <c r="N98" s="1">
        <f t="shared" si="18"/>
        <v>-5.011954721023609</v>
      </c>
      <c r="O98" s="1">
        <f t="shared" si="18"/>
        <v>-6.641954721023623</v>
      </c>
    </row>
    <row r="99" spans="3:15" ht="12.75">
      <c r="C99" s="2">
        <f t="shared" si="15"/>
        <v>8.799999999999985</v>
      </c>
      <c r="D99">
        <f t="shared" si="10"/>
        <v>1.584893192461168E-09</v>
      </c>
      <c r="E99">
        <f t="shared" si="11"/>
        <v>0.0034345857119367803</v>
      </c>
      <c r="F99">
        <f t="shared" si="12"/>
        <v>0.9679977746487063</v>
      </c>
      <c r="G99">
        <f t="shared" si="13"/>
        <v>0.028567639639356907</v>
      </c>
      <c r="H99" s="1">
        <f t="shared" si="14"/>
        <v>-5.464125641099544</v>
      </c>
      <c r="I99" s="1">
        <f t="shared" si="14"/>
        <v>-3.0141256410995587</v>
      </c>
      <c r="J99" s="1">
        <f t="shared" si="14"/>
        <v>-4.5441256410995745</v>
      </c>
      <c r="K99" s="2">
        <f t="shared" si="16"/>
        <v>-8.799999999999985</v>
      </c>
      <c r="L99">
        <f t="shared" si="17"/>
        <v>-5.200000000000015</v>
      </c>
      <c r="M99" s="1">
        <f t="shared" si="18"/>
        <v>-7.464125641099544</v>
      </c>
      <c r="N99" s="1">
        <f t="shared" si="18"/>
        <v>-5.014125641099559</v>
      </c>
      <c r="O99" s="1">
        <f t="shared" si="18"/>
        <v>-6.544125641099574</v>
      </c>
    </row>
    <row r="100" spans="3:15" ht="12.75">
      <c r="C100" s="2">
        <f t="shared" si="15"/>
        <v>8.899999999999984</v>
      </c>
      <c r="D100">
        <f t="shared" si="10"/>
        <v>1.2589254117942116E-09</v>
      </c>
      <c r="E100">
        <f t="shared" si="11"/>
        <v>0.002710056796183785</v>
      </c>
      <c r="F100">
        <f t="shared" si="12"/>
        <v>0.9615644368694202</v>
      </c>
      <c r="G100">
        <f t="shared" si="13"/>
        <v>0.035725506334396084</v>
      </c>
      <c r="H100" s="1">
        <f t="shared" si="14"/>
        <v>-5.567021607276614</v>
      </c>
      <c r="I100" s="1">
        <f t="shared" si="14"/>
        <v>-3.017021607276629</v>
      </c>
      <c r="J100" s="1">
        <f t="shared" si="14"/>
        <v>-4.447021607276644</v>
      </c>
      <c r="K100" s="2">
        <f t="shared" si="16"/>
        <v>-8.899999999999984</v>
      </c>
      <c r="L100">
        <f t="shared" si="17"/>
        <v>-5.100000000000016</v>
      </c>
      <c r="M100" s="1">
        <f t="shared" si="18"/>
        <v>-7.567021607276614</v>
      </c>
      <c r="N100" s="1">
        <f t="shared" si="18"/>
        <v>-5.017021607276629</v>
      </c>
      <c r="O100" s="1">
        <f t="shared" si="18"/>
        <v>-6.447021607276644</v>
      </c>
    </row>
    <row r="101" spans="3:15" ht="12.75">
      <c r="C101" s="2">
        <f t="shared" si="15"/>
        <v>8.999999999999984</v>
      </c>
      <c r="D101">
        <f t="shared" si="10"/>
        <v>1.0000000000000363E-09</v>
      </c>
      <c r="E101">
        <f t="shared" si="11"/>
        <v>0.002134123000002948</v>
      </c>
      <c r="F101">
        <f t="shared" si="12"/>
        <v>0.9532777277332725</v>
      </c>
      <c r="G101">
        <f t="shared" si="13"/>
        <v>0.0445881492667245</v>
      </c>
      <c r="H101" s="1">
        <f t="shared" si="14"/>
        <v>-5.6707805536635885</v>
      </c>
      <c r="I101" s="1">
        <f t="shared" si="14"/>
        <v>-3.020780553663604</v>
      </c>
      <c r="J101" s="1">
        <f t="shared" si="14"/>
        <v>-4.35078055366362</v>
      </c>
      <c r="K101" s="2">
        <f t="shared" si="16"/>
        <v>-8.999999999999984</v>
      </c>
      <c r="L101">
        <f t="shared" si="17"/>
        <v>-5.000000000000016</v>
      </c>
      <c r="M101" s="1">
        <f t="shared" si="18"/>
        <v>-7.6707805536635885</v>
      </c>
      <c r="N101" s="1">
        <f t="shared" si="18"/>
        <v>-5.020780553663604</v>
      </c>
      <c r="O101" s="1">
        <f t="shared" si="18"/>
        <v>-6.35078055366362</v>
      </c>
    </row>
    <row r="102" spans="3:15" ht="12.75">
      <c r="C102" s="2">
        <f t="shared" si="15"/>
        <v>9.099999999999984</v>
      </c>
      <c r="D102">
        <f t="shared" si="10"/>
        <v>7.943282347243111E-10</v>
      </c>
      <c r="E102">
        <f t="shared" si="11"/>
        <v>0.0016765739969377364</v>
      </c>
      <c r="F102">
        <f t="shared" si="12"/>
        <v>0.9428068432176122</v>
      </c>
      <c r="G102">
        <f t="shared" si="13"/>
        <v>0.05551658278545012</v>
      </c>
      <c r="H102" s="1">
        <f t="shared" si="14"/>
        <v>-5.77557727387695</v>
      </c>
      <c r="I102" s="1">
        <f t="shared" si="14"/>
        <v>-3.0255772738769653</v>
      </c>
      <c r="J102" s="1">
        <f t="shared" si="14"/>
        <v>-4.255577273876982</v>
      </c>
      <c r="K102" s="2">
        <f t="shared" si="16"/>
        <v>-9.099999999999984</v>
      </c>
      <c r="L102">
        <f t="shared" si="17"/>
        <v>-4.900000000000016</v>
      </c>
      <c r="M102" s="1">
        <f t="shared" si="18"/>
        <v>-7.77557727387695</v>
      </c>
      <c r="N102" s="1">
        <f t="shared" si="18"/>
        <v>-5.025577273876966</v>
      </c>
      <c r="O102" s="1">
        <f t="shared" si="18"/>
        <v>-6.255577273876982</v>
      </c>
    </row>
    <row r="103" spans="3:15" ht="12.75">
      <c r="C103" s="2">
        <f t="shared" si="15"/>
        <v>9.199999999999983</v>
      </c>
      <c r="D103">
        <f t="shared" si="10"/>
        <v>6.309573444802173E-10</v>
      </c>
      <c r="E103">
        <f t="shared" si="11"/>
        <v>0.001313324345899452</v>
      </c>
      <c r="F103">
        <f t="shared" si="12"/>
        <v>0.9297624342085372</v>
      </c>
      <c r="G103">
        <f t="shared" si="13"/>
        <v>0.06892424144556325</v>
      </c>
      <c r="H103" s="1">
        <f t="shared" si="14"/>
        <v>-5.881628004878578</v>
      </c>
      <c r="I103" s="1">
        <f t="shared" si="14"/>
        <v>-3.0316280048785944</v>
      </c>
      <c r="J103" s="1">
        <f t="shared" si="14"/>
        <v>-4.161628004878611</v>
      </c>
      <c r="K103" s="2">
        <f t="shared" si="16"/>
        <v>-9.199999999999983</v>
      </c>
      <c r="L103">
        <f t="shared" si="17"/>
        <v>-4.800000000000017</v>
      </c>
      <c r="M103" s="1">
        <f t="shared" si="18"/>
        <v>-7.881628004878578</v>
      </c>
      <c r="N103" s="1">
        <f t="shared" si="18"/>
        <v>-5.031628004878594</v>
      </c>
      <c r="O103" s="1">
        <f t="shared" si="18"/>
        <v>-6.161628004878611</v>
      </c>
    </row>
    <row r="104" spans="3:15" ht="12.75">
      <c r="C104" s="2">
        <f t="shared" si="15"/>
        <v>9.299999999999983</v>
      </c>
      <c r="D104">
        <f t="shared" si="10"/>
        <v>5.011872336272901E-10</v>
      </c>
      <c r="E104">
        <f t="shared" si="11"/>
        <v>0.0010251917127724465</v>
      </c>
      <c r="F104">
        <f t="shared" si="12"/>
        <v>0.913703075775352</v>
      </c>
      <c r="G104">
        <f t="shared" si="13"/>
        <v>0.08527173251187553</v>
      </c>
      <c r="H104" s="1">
        <f t="shared" si="14"/>
        <v>-5.98919491313132</v>
      </c>
      <c r="I104" s="1">
        <f t="shared" si="14"/>
        <v>-3.0391949131313356</v>
      </c>
      <c r="J104" s="1">
        <f t="shared" si="14"/>
        <v>-4.069194913131351</v>
      </c>
      <c r="K104" s="2">
        <f t="shared" si="16"/>
        <v>-9.299999999999983</v>
      </c>
      <c r="L104">
        <f t="shared" si="17"/>
        <v>-4.700000000000015</v>
      </c>
      <c r="M104" s="1">
        <f t="shared" si="18"/>
        <v>-7.98919491313132</v>
      </c>
      <c r="N104" s="1">
        <f t="shared" si="18"/>
        <v>-5.039194913131335</v>
      </c>
      <c r="O104" s="1">
        <f t="shared" si="18"/>
        <v>-6.069194913131351</v>
      </c>
    </row>
    <row r="105" spans="3:15" ht="12.75">
      <c r="C105" s="2">
        <f t="shared" si="15"/>
        <v>9.399999999999983</v>
      </c>
      <c r="D105">
        <f t="shared" si="10"/>
        <v>3.981071705535118E-10</v>
      </c>
      <c r="E105">
        <f t="shared" si="11"/>
        <v>0.0007969117259752945</v>
      </c>
      <c r="F105">
        <f t="shared" si="12"/>
        <v>0.8941496629938775</v>
      </c>
      <c r="G105">
        <f t="shared" si="13"/>
        <v>0.10505342528014718</v>
      </c>
      <c r="H105" s="1">
        <f t="shared" si="14"/>
        <v>-6.098589782800926</v>
      </c>
      <c r="I105" s="1">
        <f t="shared" si="14"/>
        <v>-3.048589782800942</v>
      </c>
      <c r="J105" s="1">
        <f t="shared" si="14"/>
        <v>-3.978589782800958</v>
      </c>
      <c r="K105" s="2">
        <f t="shared" si="16"/>
        <v>-9.399999999999983</v>
      </c>
      <c r="L105">
        <f t="shared" si="17"/>
        <v>-4.600000000000016</v>
      </c>
      <c r="M105" s="1">
        <f t="shared" si="18"/>
        <v>-8.098589782800927</v>
      </c>
      <c r="N105" s="1">
        <f t="shared" si="18"/>
        <v>-5.048589782800942</v>
      </c>
      <c r="O105" s="1">
        <f t="shared" si="18"/>
        <v>-5.978589782800958</v>
      </c>
    </row>
    <row r="106" spans="3:15" ht="12.75">
      <c r="C106" s="2">
        <f t="shared" si="15"/>
        <v>9.499999999999982</v>
      </c>
      <c r="D106">
        <f t="shared" si="10"/>
        <v>3.1622776601684974E-10</v>
      </c>
      <c r="E106">
        <f t="shared" si="11"/>
        <v>0.000616345295649995</v>
      </c>
      <c r="F106">
        <f t="shared" si="12"/>
        <v>0.8706108705571973</v>
      </c>
      <c r="G106">
        <f t="shared" si="13"/>
        <v>0.12877278414715268</v>
      </c>
      <c r="H106" s="1">
        <f t="shared" si="14"/>
        <v>-6.210175914489043</v>
      </c>
      <c r="I106" s="1">
        <f t="shared" si="14"/>
        <v>-3.060175914489059</v>
      </c>
      <c r="J106" s="1">
        <f t="shared" si="14"/>
        <v>-3.8901759144890757</v>
      </c>
      <c r="K106" s="2">
        <f t="shared" si="16"/>
        <v>-9.499999999999982</v>
      </c>
      <c r="L106">
        <f t="shared" si="17"/>
        <v>-4.500000000000016</v>
      </c>
      <c r="M106" s="1">
        <f t="shared" si="18"/>
        <v>-8.210175914489042</v>
      </c>
      <c r="N106" s="1">
        <f t="shared" si="18"/>
        <v>-5.060175914489059</v>
      </c>
      <c r="O106" s="1">
        <f t="shared" si="18"/>
        <v>-5.890175914489076</v>
      </c>
    </row>
    <row r="107" spans="3:15" ht="12.75">
      <c r="C107" s="2">
        <f t="shared" si="15"/>
        <v>9.599999999999982</v>
      </c>
      <c r="D107">
        <f t="shared" si="10"/>
        <v>2.5118864315096766E-10</v>
      </c>
      <c r="E107">
        <f t="shared" si="11"/>
        <v>0.0004738414564672817</v>
      </c>
      <c r="F107">
        <f t="shared" si="12"/>
        <v>0.8426225056585894</v>
      </c>
      <c r="G107">
        <f t="shared" si="13"/>
        <v>0.1569036528849432</v>
      </c>
      <c r="H107" s="1">
        <f aca="true" t="shared" si="19" ref="H107:J138">LOG($A$11*E107)</f>
        <v>-6.324366945455051</v>
      </c>
      <c r="I107" s="1">
        <f t="shared" si="19"/>
        <v>-3.0743669454550675</v>
      </c>
      <c r="J107" s="1">
        <f t="shared" si="19"/>
        <v>-3.804366945455085</v>
      </c>
      <c r="K107" s="2">
        <f t="shared" si="16"/>
        <v>-9.599999999999982</v>
      </c>
      <c r="L107">
        <f t="shared" si="17"/>
        <v>-4.400000000000016</v>
      </c>
      <c r="M107" s="1">
        <f t="shared" si="18"/>
        <v>-8.32436694545505</v>
      </c>
      <c r="N107" s="1">
        <f t="shared" si="18"/>
        <v>-5.0743669454550675</v>
      </c>
      <c r="O107" s="1">
        <f t="shared" si="18"/>
        <v>-5.804366945455085</v>
      </c>
    </row>
    <row r="108" spans="3:15" ht="12.75">
      <c r="C108" s="2">
        <f t="shared" si="15"/>
        <v>9.699999999999982</v>
      </c>
      <c r="D108">
        <f t="shared" si="10"/>
        <v>1.995262314968958E-10</v>
      </c>
      <c r="E108">
        <f t="shared" si="11"/>
        <v>0.0003617253228733337</v>
      </c>
      <c r="F108">
        <f t="shared" si="12"/>
        <v>0.8098021266719585</v>
      </c>
      <c r="G108">
        <f t="shared" si="13"/>
        <v>0.18983614800516826</v>
      </c>
      <c r="H108" s="1">
        <f t="shared" si="19"/>
        <v>-6.441621087038219</v>
      </c>
      <c r="I108" s="1">
        <f t="shared" si="19"/>
        <v>-3.0916210870382357</v>
      </c>
      <c r="J108" s="1">
        <f t="shared" si="19"/>
        <v>-3.721621087038253</v>
      </c>
      <c r="K108" s="2">
        <f t="shared" si="16"/>
        <v>-9.699999999999982</v>
      </c>
      <c r="L108">
        <f t="shared" si="17"/>
        <v>-4.300000000000017</v>
      </c>
      <c r="M108" s="1">
        <f t="shared" si="18"/>
        <v>-8.441621087038218</v>
      </c>
      <c r="N108" s="1">
        <f t="shared" si="18"/>
        <v>-5.091621087038235</v>
      </c>
      <c r="O108" s="1">
        <f t="shared" si="18"/>
        <v>-5.721621087038253</v>
      </c>
    </row>
    <row r="109" spans="3:15" ht="12.75">
      <c r="C109" s="2">
        <f t="shared" si="15"/>
        <v>9.799999999999981</v>
      </c>
      <c r="D109">
        <f t="shared" si="10"/>
        <v>1.5848931924611776E-10</v>
      </c>
      <c r="E109">
        <f t="shared" si="11"/>
        <v>0.0002738865571607205</v>
      </c>
      <c r="F109">
        <f t="shared" si="12"/>
        <v>0.7719171978045297</v>
      </c>
      <c r="G109">
        <f t="shared" si="13"/>
        <v>0.22780891563830957</v>
      </c>
      <c r="H109" s="1">
        <f t="shared" si="19"/>
        <v>-6.562429283168424</v>
      </c>
      <c r="I109" s="1">
        <f t="shared" si="19"/>
        <v>-3.1124292831684413</v>
      </c>
      <c r="J109" s="1">
        <f t="shared" si="19"/>
        <v>-3.6424292831684593</v>
      </c>
      <c r="K109" s="2">
        <f t="shared" si="16"/>
        <v>-9.799999999999981</v>
      </c>
      <c r="L109">
        <f t="shared" si="17"/>
        <v>-4.200000000000018</v>
      </c>
      <c r="M109" s="1">
        <f t="shared" si="18"/>
        <v>-8.562429283168424</v>
      </c>
      <c r="N109" s="1">
        <f t="shared" si="18"/>
        <v>-5.112429283168441</v>
      </c>
      <c r="O109" s="1">
        <f t="shared" si="18"/>
        <v>-5.642429283168459</v>
      </c>
    </row>
    <row r="110" spans="3:15" ht="12.75">
      <c r="C110" s="2">
        <f t="shared" si="15"/>
        <v>9.89999999999998</v>
      </c>
      <c r="D110">
        <f t="shared" si="10"/>
        <v>1.2589254117942192E-10</v>
      </c>
      <c r="E110">
        <f t="shared" si="11"/>
        <v>0.00020544888952476757</v>
      </c>
      <c r="F110">
        <f t="shared" si="12"/>
        <v>0.728960168065542</v>
      </c>
      <c r="G110">
        <f t="shared" si="13"/>
        <v>0.2708343830449332</v>
      </c>
      <c r="H110" s="1">
        <f t="shared" si="19"/>
        <v>-6.687296201808141</v>
      </c>
      <c r="I110" s="1">
        <f t="shared" si="19"/>
        <v>-3.1372962018081587</v>
      </c>
      <c r="J110" s="1">
        <f t="shared" si="19"/>
        <v>-3.567296201808177</v>
      </c>
      <c r="K110" s="2">
        <f t="shared" si="16"/>
        <v>-9.89999999999998</v>
      </c>
      <c r="L110">
        <f t="shared" si="17"/>
        <v>-4.100000000000018</v>
      </c>
      <c r="M110" s="1">
        <f t="shared" si="18"/>
        <v>-8.687296201808142</v>
      </c>
      <c r="N110" s="1">
        <f t="shared" si="18"/>
        <v>-5.137296201808159</v>
      </c>
      <c r="O110" s="1">
        <f t="shared" si="18"/>
        <v>-5.567296201808177</v>
      </c>
    </row>
    <row r="111" spans="3:15" ht="12.75">
      <c r="C111" s="2">
        <f t="shared" si="15"/>
        <v>9.99999999999998</v>
      </c>
      <c r="D111">
        <f t="shared" si="10"/>
        <v>1.0000000000000422E-10</v>
      </c>
      <c r="E111">
        <f t="shared" si="11"/>
        <v>0.00015250569792011161</v>
      </c>
      <c r="F111">
        <f t="shared" si="12"/>
        <v>0.6812179297044227</v>
      </c>
      <c r="G111">
        <f t="shared" si="13"/>
        <v>0.3186295645976571</v>
      </c>
      <c r="H111" s="1">
        <f t="shared" si="19"/>
        <v>-6.816713929897296</v>
      </c>
      <c r="I111" s="1">
        <f t="shared" si="19"/>
        <v>-3.166713929897314</v>
      </c>
      <c r="J111" s="1">
        <f t="shared" si="19"/>
        <v>-3.4967139298973327</v>
      </c>
      <c r="K111" s="2">
        <f t="shared" si="16"/>
        <v>-9.99999999999998</v>
      </c>
      <c r="L111">
        <f t="shared" si="17"/>
        <v>-4.000000000000019</v>
      </c>
      <c r="M111" s="1">
        <f t="shared" si="18"/>
        <v>-8.816713929897295</v>
      </c>
      <c r="N111" s="1">
        <f t="shared" si="18"/>
        <v>-5.166713929897314</v>
      </c>
      <c r="O111" s="1">
        <f t="shared" si="18"/>
        <v>-5.496713929897333</v>
      </c>
    </row>
    <row r="112" spans="3:15" ht="12.75">
      <c r="C112" s="2">
        <f t="shared" si="15"/>
        <v>10.09999999999998</v>
      </c>
      <c r="D112">
        <f t="shared" si="10"/>
        <v>7.943282347243159E-11</v>
      </c>
      <c r="E112">
        <f t="shared" si="11"/>
        <v>0.00011191034411629223</v>
      </c>
      <c r="F112">
        <f t="shared" si="12"/>
        <v>0.6293181121286107</v>
      </c>
      <c r="G112">
        <f t="shared" si="13"/>
        <v>0.3705699775272731</v>
      </c>
      <c r="H112" s="1">
        <f t="shared" si="19"/>
        <v>-6.951129768833592</v>
      </c>
      <c r="I112" s="1">
        <f t="shared" si="19"/>
        <v>-3.2011297688336104</v>
      </c>
      <c r="J112" s="1">
        <f t="shared" si="19"/>
        <v>-3.43112976883363</v>
      </c>
      <c r="K112" s="2">
        <f t="shared" si="16"/>
        <v>-10.09999999999998</v>
      </c>
      <c r="L112">
        <f t="shared" si="17"/>
        <v>-3.900000000000019</v>
      </c>
      <c r="M112" s="1">
        <f t="shared" si="18"/>
        <v>-8.951129768833592</v>
      </c>
      <c r="N112" s="1">
        <f t="shared" si="18"/>
        <v>-5.201129768833611</v>
      </c>
      <c r="O112" s="1">
        <f t="shared" si="18"/>
        <v>-5.43112976883363</v>
      </c>
    </row>
    <row r="113" spans="3:15" ht="12.75">
      <c r="C113" s="2">
        <f t="shared" si="15"/>
        <v>10.19999999999998</v>
      </c>
      <c r="D113">
        <f t="shared" si="10"/>
        <v>6.309573444802211E-11</v>
      </c>
      <c r="E113">
        <f t="shared" si="11"/>
        <v>8.111265508304744E-05</v>
      </c>
      <c r="F113">
        <f t="shared" si="12"/>
        <v>0.5742336222624553</v>
      </c>
      <c r="G113">
        <f t="shared" si="13"/>
        <v>0.4256852650824616</v>
      </c>
      <c r="H113" s="1">
        <f t="shared" si="19"/>
        <v>-7.090911382484633</v>
      </c>
      <c r="I113" s="1">
        <f t="shared" si="19"/>
        <v>-3.2409113824846516</v>
      </c>
      <c r="J113" s="1">
        <f t="shared" si="19"/>
        <v>-3.370911382484671</v>
      </c>
      <c r="K113" s="2">
        <f t="shared" si="16"/>
        <v>-10.19999999999998</v>
      </c>
      <c r="L113">
        <f t="shared" si="17"/>
        <v>-3.8000000000000194</v>
      </c>
      <c r="M113" s="1">
        <f t="shared" si="18"/>
        <v>-9.090911382484633</v>
      </c>
      <c r="N113" s="1">
        <f t="shared" si="18"/>
        <v>-5.240911382484652</v>
      </c>
      <c r="O113" s="1">
        <f t="shared" si="18"/>
        <v>-5.370911382484671</v>
      </c>
    </row>
    <row r="114" spans="3:15" ht="12.75">
      <c r="C114" s="2">
        <f t="shared" si="15"/>
        <v>10.29999999999998</v>
      </c>
      <c r="D114">
        <f t="shared" si="10"/>
        <v>5.011872336272949E-11</v>
      </c>
      <c r="E114">
        <f t="shared" si="11"/>
        <v>5.8034441621313094E-05</v>
      </c>
      <c r="F114">
        <f t="shared" si="12"/>
        <v>0.5172325053906106</v>
      </c>
      <c r="G114">
        <f t="shared" si="13"/>
        <v>0.4827094601677681</v>
      </c>
      <c r="H114" s="1">
        <f t="shared" si="19"/>
        <v>-7.236314189769626</v>
      </c>
      <c r="I114" s="1">
        <f t="shared" si="19"/>
        <v>-3.2863141897696453</v>
      </c>
      <c r="J114" s="1">
        <f t="shared" si="19"/>
        <v>-3.316314189769665</v>
      </c>
      <c r="K114" s="2">
        <f t="shared" si="16"/>
        <v>-10.29999999999998</v>
      </c>
      <c r="L114">
        <f t="shared" si="17"/>
        <v>-3.7000000000000197</v>
      </c>
      <c r="M114" s="1">
        <f t="shared" si="18"/>
        <v>-9.236314189769626</v>
      </c>
      <c r="N114" s="1">
        <f t="shared" si="18"/>
        <v>-5.286314189769645</v>
      </c>
      <c r="O114" s="1">
        <f t="shared" si="18"/>
        <v>-5.316314189769665</v>
      </c>
    </row>
    <row r="115" spans="3:15" ht="12.75">
      <c r="C115" s="2">
        <f t="shared" si="15"/>
        <v>10.399999999999979</v>
      </c>
      <c r="D115">
        <f t="shared" si="10"/>
        <v>3.981071705535156E-11</v>
      </c>
      <c r="E115">
        <f t="shared" si="11"/>
        <v>4.0977305576884994E-05</v>
      </c>
      <c r="F115">
        <f t="shared" si="12"/>
        <v>0.45977293064833624</v>
      </c>
      <c r="G115">
        <f t="shared" si="13"/>
        <v>0.5401860920460868</v>
      </c>
      <c r="H115" s="1">
        <f t="shared" si="19"/>
        <v>-7.387456601609829</v>
      </c>
      <c r="I115" s="1">
        <f t="shared" si="19"/>
        <v>-3.337456601609849</v>
      </c>
      <c r="J115" s="1">
        <f t="shared" si="19"/>
        <v>-3.267456601609869</v>
      </c>
      <c r="K115" s="2">
        <f t="shared" si="16"/>
        <v>-10.399999999999979</v>
      </c>
      <c r="L115">
        <f t="shared" si="17"/>
        <v>-3.60000000000002</v>
      </c>
      <c r="M115" s="1">
        <f t="shared" si="18"/>
        <v>-9.387456601609829</v>
      </c>
      <c r="N115" s="1">
        <f t="shared" si="18"/>
        <v>-5.337456601609849</v>
      </c>
      <c r="O115" s="1">
        <f t="shared" si="18"/>
        <v>-5.26745660160987</v>
      </c>
    </row>
    <row r="116" spans="3:15" ht="12.75">
      <c r="C116" s="2">
        <f t="shared" si="15"/>
        <v>10.499999999999979</v>
      </c>
      <c r="D116">
        <f t="shared" si="10"/>
        <v>3.162277660168528E-11</v>
      </c>
      <c r="E116">
        <f t="shared" si="11"/>
        <v>2.8555652181617166E-05</v>
      </c>
      <c r="F116">
        <f t="shared" si="12"/>
        <v>0.4033593081772103</v>
      </c>
      <c r="G116">
        <f t="shared" si="13"/>
        <v>0.5966121361706082</v>
      </c>
      <c r="H116" s="1">
        <f t="shared" si="19"/>
        <v>-7.544307916548306</v>
      </c>
      <c r="I116" s="1">
        <f t="shared" si="19"/>
        <v>-3.3943079165483256</v>
      </c>
      <c r="J116" s="1">
        <f t="shared" si="19"/>
        <v>-3.2243079165483466</v>
      </c>
      <c r="K116" s="2">
        <f t="shared" si="16"/>
        <v>-10.499999999999979</v>
      </c>
      <c r="L116">
        <f t="shared" si="17"/>
        <v>-3.5000000000000204</v>
      </c>
      <c r="M116" s="1">
        <f t="shared" si="18"/>
        <v>-9.544307916548306</v>
      </c>
      <c r="N116" s="1">
        <f t="shared" si="18"/>
        <v>-5.394307916548326</v>
      </c>
      <c r="O116" s="1">
        <f t="shared" si="18"/>
        <v>-5.224307916548346</v>
      </c>
    </row>
    <row r="117" spans="3:15" ht="12.75">
      <c r="C117" s="2">
        <f t="shared" si="15"/>
        <v>10.599999999999978</v>
      </c>
      <c r="D117">
        <f t="shared" si="10"/>
        <v>2.5118864315097006E-11</v>
      </c>
      <c r="E117">
        <f t="shared" si="11"/>
        <v>1.9647559620122022E-05</v>
      </c>
      <c r="F117">
        <f t="shared" si="12"/>
        <v>0.3493885072997349</v>
      </c>
      <c r="G117">
        <f t="shared" si="13"/>
        <v>0.6505918451406449</v>
      </c>
      <c r="H117" s="1">
        <f t="shared" si="19"/>
        <v>-7.7066913846947855</v>
      </c>
      <c r="I117" s="1">
        <f t="shared" si="19"/>
        <v>-3.456691384694806</v>
      </c>
      <c r="J117" s="1">
        <f t="shared" si="19"/>
        <v>-3.1866913846948273</v>
      </c>
      <c r="K117" s="2">
        <f t="shared" si="16"/>
        <v>-10.599999999999978</v>
      </c>
      <c r="L117">
        <f t="shared" si="17"/>
        <v>-3.400000000000021</v>
      </c>
      <c r="M117" s="1">
        <f t="shared" si="18"/>
        <v>-9.706691384694786</v>
      </c>
      <c r="N117" s="1">
        <f t="shared" si="18"/>
        <v>-5.456691384694806</v>
      </c>
      <c r="O117" s="1">
        <f t="shared" si="18"/>
        <v>-5.186691384694827</v>
      </c>
    </row>
    <row r="118" spans="3:15" ht="12.75">
      <c r="C118" s="2">
        <f t="shared" si="15"/>
        <v>10.699999999999978</v>
      </c>
      <c r="D118">
        <f t="shared" si="10"/>
        <v>1.9952623149689772E-11</v>
      </c>
      <c r="E118">
        <f t="shared" si="11"/>
        <v>1.3356670569285802E-05</v>
      </c>
      <c r="F118">
        <f t="shared" si="12"/>
        <v>0.29901860744352293</v>
      </c>
      <c r="G118">
        <f t="shared" si="13"/>
        <v>0.7009680358859077</v>
      </c>
      <c r="H118" s="1">
        <f t="shared" si="19"/>
        <v>-7.8743017853926</v>
      </c>
      <c r="I118" s="1">
        <f t="shared" si="19"/>
        <v>-3.5243017853926206</v>
      </c>
      <c r="J118" s="1">
        <f t="shared" si="19"/>
        <v>-3.1543017853926423</v>
      </c>
      <c r="K118" s="2">
        <f t="shared" si="16"/>
        <v>-10.699999999999978</v>
      </c>
      <c r="L118">
        <f t="shared" si="17"/>
        <v>-3.300000000000021</v>
      </c>
      <c r="M118" s="1">
        <f t="shared" si="18"/>
        <v>-9.8743017853926</v>
      </c>
      <c r="N118" s="1">
        <f t="shared" si="18"/>
        <v>-5.524301785392621</v>
      </c>
      <c r="O118" s="1">
        <f t="shared" si="18"/>
        <v>-5.154301785392643</v>
      </c>
    </row>
    <row r="119" spans="3:15" ht="12.75">
      <c r="C119" s="2">
        <f t="shared" si="15"/>
        <v>10.799999999999978</v>
      </c>
      <c r="D119">
        <f t="shared" si="10"/>
        <v>1.5848931924611925E-11</v>
      </c>
      <c r="E119">
        <f t="shared" si="11"/>
        <v>8.979787774590288E-06</v>
      </c>
      <c r="F119">
        <f t="shared" si="12"/>
        <v>0.2530848059028123</v>
      </c>
      <c r="G119">
        <f t="shared" si="13"/>
        <v>0.7469062143094131</v>
      </c>
      <c r="H119" s="1">
        <f t="shared" si="19"/>
        <v>-8.046733927187205</v>
      </c>
      <c r="I119" s="1">
        <f t="shared" si="19"/>
        <v>-3.5967339271872256</v>
      </c>
      <c r="J119" s="1">
        <f t="shared" si="19"/>
        <v>-3.1267339271872476</v>
      </c>
      <c r="K119" s="2">
        <f t="shared" si="16"/>
        <v>-10.799999999999978</v>
      </c>
      <c r="L119">
        <f t="shared" si="17"/>
        <v>-3.2000000000000215</v>
      </c>
      <c r="M119" s="1">
        <f t="shared" si="18"/>
        <v>-10.046733927187205</v>
      </c>
      <c r="N119" s="1">
        <f t="shared" si="18"/>
        <v>-5.596733927187226</v>
      </c>
      <c r="O119" s="1">
        <f t="shared" si="18"/>
        <v>-5.126733927187248</v>
      </c>
    </row>
    <row r="120" spans="3:15" ht="12.75">
      <c r="C120" s="2">
        <f t="shared" si="15"/>
        <v>10.899999999999977</v>
      </c>
      <c r="D120">
        <f t="shared" si="10"/>
        <v>1.2589254117942311E-11</v>
      </c>
      <c r="E120">
        <f t="shared" si="11"/>
        <v>5.97700004554485E-06</v>
      </c>
      <c r="F120">
        <f t="shared" si="12"/>
        <v>0.21207196436088965</v>
      </c>
      <c r="G120">
        <f t="shared" si="13"/>
        <v>0.787922058639065</v>
      </c>
      <c r="H120" s="1">
        <f t="shared" si="19"/>
        <v>-8.223516740856986</v>
      </c>
      <c r="I120" s="1">
        <f t="shared" si="19"/>
        <v>-3.6735167408570084</v>
      </c>
      <c r="J120" s="1">
        <f t="shared" si="19"/>
        <v>-3.1035167408570308</v>
      </c>
      <c r="K120" s="2">
        <f t="shared" si="16"/>
        <v>-10.899999999999977</v>
      </c>
      <c r="L120">
        <f t="shared" si="17"/>
        <v>-3.100000000000022</v>
      </c>
      <c r="M120" s="1">
        <f t="shared" si="18"/>
        <v>-10.223516740856986</v>
      </c>
      <c r="N120" s="1">
        <f t="shared" si="18"/>
        <v>-5.673516740857008</v>
      </c>
      <c r="O120" s="1">
        <f t="shared" si="18"/>
        <v>-5.103516740857031</v>
      </c>
    </row>
    <row r="121" spans="3:15" ht="12.75">
      <c r="C121" s="2">
        <f t="shared" si="15"/>
        <v>10.999999999999977</v>
      </c>
      <c r="D121">
        <f t="shared" si="10"/>
        <v>1.0000000000000518E-11</v>
      </c>
      <c r="E121">
        <f t="shared" si="11"/>
        <v>3.943233645344398E-06</v>
      </c>
      <c r="F121">
        <f t="shared" si="12"/>
        <v>0.17613777693928823</v>
      </c>
      <c r="G121">
        <f t="shared" si="13"/>
        <v>0.8238582798270664</v>
      </c>
      <c r="H121" s="1">
        <f t="shared" si="19"/>
        <v>-8.404147489252532</v>
      </c>
      <c r="I121" s="1">
        <f t="shared" si="19"/>
        <v>-3.754147489252554</v>
      </c>
      <c r="J121" s="1">
        <f t="shared" si="19"/>
        <v>-3.0841474892525773</v>
      </c>
      <c r="K121" s="2">
        <f t="shared" si="16"/>
        <v>-10.999999999999977</v>
      </c>
      <c r="L121">
        <f t="shared" si="17"/>
        <v>-3.0000000000000226</v>
      </c>
      <c r="M121" s="1">
        <f t="shared" si="18"/>
        <v>-10.404147489252532</v>
      </c>
      <c r="N121" s="1">
        <f t="shared" si="18"/>
        <v>-5.754147489252555</v>
      </c>
      <c r="O121" s="1">
        <f t="shared" si="18"/>
        <v>-5.084147489252577</v>
      </c>
    </row>
    <row r="122" spans="3:15" ht="12.75">
      <c r="C122" s="2">
        <f t="shared" si="15"/>
        <v>11.099999999999977</v>
      </c>
      <c r="D122">
        <f t="shared" si="10"/>
        <v>7.943282347243233E-12</v>
      </c>
      <c r="E122">
        <f t="shared" si="11"/>
        <v>2.5815361809908733E-06</v>
      </c>
      <c r="F122">
        <f t="shared" si="12"/>
        <v>0.14517044770451643</v>
      </c>
      <c r="G122">
        <f t="shared" si="13"/>
        <v>0.8548269707593026</v>
      </c>
      <c r="H122" s="1">
        <f t="shared" si="19"/>
        <v>-8.588121783808866</v>
      </c>
      <c r="I122" s="1">
        <f t="shared" si="19"/>
        <v>-3.8381217838088895</v>
      </c>
      <c r="J122" s="1">
        <f t="shared" si="19"/>
        <v>-3.0681217838089125</v>
      </c>
      <c r="K122" s="2">
        <f t="shared" si="16"/>
        <v>-11.099999999999977</v>
      </c>
      <c r="L122">
        <f t="shared" si="17"/>
        <v>-2.900000000000023</v>
      </c>
      <c r="M122" s="1">
        <f t="shared" si="18"/>
        <v>-10.588121783808866</v>
      </c>
      <c r="N122" s="1">
        <f t="shared" si="18"/>
        <v>-5.838121783808889</v>
      </c>
      <c r="O122" s="1">
        <f t="shared" si="18"/>
        <v>-5.0681217838089125</v>
      </c>
    </row>
    <row r="123" spans="3:15" ht="12.75">
      <c r="C123" s="2">
        <f t="shared" si="15"/>
        <v>11.199999999999976</v>
      </c>
      <c r="D123">
        <f t="shared" si="10"/>
        <v>6.309573444802271E-12</v>
      </c>
      <c r="E123">
        <f t="shared" si="11"/>
        <v>1.6789706147278864E-06</v>
      </c>
      <c r="F123">
        <f t="shared" si="12"/>
        <v>0.11886201688013885</v>
      </c>
      <c r="G123">
        <f t="shared" si="13"/>
        <v>0.8811363041492464</v>
      </c>
      <c r="H123" s="1">
        <f t="shared" si="19"/>
        <v>-8.774956904798941</v>
      </c>
      <c r="I123" s="1">
        <f t="shared" si="19"/>
        <v>-3.9249569047989645</v>
      </c>
      <c r="J123" s="1">
        <f t="shared" si="19"/>
        <v>-3.054956904798988</v>
      </c>
      <c r="K123" s="2">
        <f t="shared" si="16"/>
        <v>-11.199999999999976</v>
      </c>
      <c r="L123">
        <f t="shared" si="17"/>
        <v>-2.8000000000000234</v>
      </c>
      <c r="M123" s="1">
        <f t="shared" si="18"/>
        <v>-10.774956904798941</v>
      </c>
      <c r="N123" s="1">
        <f t="shared" si="18"/>
        <v>-5.9249569047989645</v>
      </c>
      <c r="O123" s="1">
        <f t="shared" si="18"/>
        <v>-5.054956904798988</v>
      </c>
    </row>
    <row r="124" spans="3:15" ht="12.75">
      <c r="C124" s="2">
        <f t="shared" si="15"/>
        <v>11.299999999999976</v>
      </c>
      <c r="D124">
        <f t="shared" si="10"/>
        <v>5.011872336272997E-12</v>
      </c>
      <c r="E124">
        <f t="shared" si="11"/>
        <v>1.0859061849825777E-06</v>
      </c>
      <c r="F124">
        <f t="shared" si="12"/>
        <v>0.09678149060909065</v>
      </c>
      <c r="G124">
        <f t="shared" si="13"/>
        <v>0.9032174234847244</v>
      </c>
      <c r="H124" s="1">
        <f t="shared" si="19"/>
        <v>-8.964207693259429</v>
      </c>
      <c r="I124" s="1">
        <f t="shared" si="19"/>
        <v>-4.014207693259452</v>
      </c>
      <c r="J124" s="1">
        <f t="shared" si="19"/>
        <v>-3.0442076932594766</v>
      </c>
      <c r="K124" s="2">
        <f t="shared" si="16"/>
        <v>-11.299999999999976</v>
      </c>
      <c r="L124">
        <f t="shared" si="17"/>
        <v>-2.7000000000000237</v>
      </c>
      <c r="M124" s="1">
        <f t="shared" si="18"/>
        <v>-10.964207693259429</v>
      </c>
      <c r="N124" s="1">
        <f t="shared" si="18"/>
        <v>-6.014207693259452</v>
      </c>
      <c r="O124" s="1">
        <f t="shared" si="18"/>
        <v>-5.044207693259477</v>
      </c>
    </row>
    <row r="125" spans="3:15" ht="12.75">
      <c r="C125" s="2">
        <f t="shared" si="15"/>
        <v>11.399999999999975</v>
      </c>
      <c r="D125">
        <f t="shared" si="10"/>
        <v>3.981071705535194E-12</v>
      </c>
      <c r="E125">
        <f t="shared" si="11"/>
        <v>6.990760250724235E-07</v>
      </c>
      <c r="F125">
        <f t="shared" si="12"/>
        <v>0.07843762010912779</v>
      </c>
      <c r="G125">
        <f t="shared" si="13"/>
        <v>0.921561680814847</v>
      </c>
      <c r="H125" s="1">
        <f t="shared" si="19"/>
        <v>-9.155475591816483</v>
      </c>
      <c r="I125" s="1">
        <f t="shared" si="19"/>
        <v>-4.105475591816506</v>
      </c>
      <c r="J125" s="1">
        <f t="shared" si="19"/>
        <v>-3.035475591816531</v>
      </c>
      <c r="K125" s="2">
        <f t="shared" si="16"/>
        <v>-11.399999999999975</v>
      </c>
      <c r="L125">
        <f t="shared" si="17"/>
        <v>-2.600000000000024</v>
      </c>
      <c r="M125" s="1">
        <f t="shared" si="18"/>
        <v>-11.155475591816483</v>
      </c>
      <c r="N125" s="1">
        <f t="shared" si="18"/>
        <v>-6.105475591816506</v>
      </c>
      <c r="O125" s="1">
        <f t="shared" si="18"/>
        <v>-5.035475591816531</v>
      </c>
    </row>
    <row r="126" spans="3:15" ht="12.75">
      <c r="C126" s="2">
        <f t="shared" si="15"/>
        <v>11.499999999999975</v>
      </c>
      <c r="D126">
        <f t="shared" si="10"/>
        <v>3.162277660168547E-12</v>
      </c>
      <c r="E126">
        <f t="shared" si="11"/>
        <v>4.483197431554191E-07</v>
      </c>
      <c r="F126">
        <f t="shared" si="12"/>
        <v>0.06332684692026264</v>
      </c>
      <c r="G126">
        <f t="shared" si="13"/>
        <v>0.9366727047599943</v>
      </c>
      <c r="H126" s="1">
        <f t="shared" si="19"/>
        <v>-9.348412135203688</v>
      </c>
      <c r="I126" s="1">
        <f t="shared" si="19"/>
        <v>-4.198412135203711</v>
      </c>
      <c r="J126" s="1">
        <f t="shared" si="19"/>
        <v>-3.0284121352037343</v>
      </c>
      <c r="K126" s="2">
        <f t="shared" si="16"/>
        <v>-11.499999999999975</v>
      </c>
      <c r="L126">
        <f t="shared" si="17"/>
        <v>-2.500000000000023</v>
      </c>
      <c r="M126" s="1">
        <f t="shared" si="18"/>
        <v>-11.348412135203688</v>
      </c>
      <c r="N126" s="1">
        <f t="shared" si="18"/>
        <v>-6.198412135203711</v>
      </c>
      <c r="O126" s="1">
        <f t="shared" si="18"/>
        <v>-5.028412135203734</v>
      </c>
    </row>
    <row r="127" spans="3:15" ht="12.75">
      <c r="C127" s="2">
        <f t="shared" si="15"/>
        <v>11.599999999999975</v>
      </c>
      <c r="D127">
        <f t="shared" si="10"/>
        <v>2.5118864315097156E-12</v>
      </c>
      <c r="E127">
        <f t="shared" si="11"/>
        <v>2.8660356286612993E-07</v>
      </c>
      <c r="F127">
        <f t="shared" si="12"/>
        <v>0.050966121468860766</v>
      </c>
      <c r="G127">
        <f t="shared" si="13"/>
        <v>0.9490335919275764</v>
      </c>
      <c r="H127" s="1">
        <f t="shared" si="19"/>
        <v>-9.542718415043064</v>
      </c>
      <c r="I127" s="1">
        <f t="shared" si="19"/>
        <v>-4.292718415043086</v>
      </c>
      <c r="J127" s="1">
        <f t="shared" si="19"/>
        <v>-3.02271841504311</v>
      </c>
      <c r="K127" s="2">
        <f t="shared" si="16"/>
        <v>-11.599999999999975</v>
      </c>
      <c r="L127">
        <f t="shared" si="17"/>
        <v>-2.4000000000000234</v>
      </c>
      <c r="M127" s="1">
        <f t="shared" si="18"/>
        <v>-11.542718415043064</v>
      </c>
      <c r="N127" s="1">
        <f t="shared" si="18"/>
        <v>-6.292718415043086</v>
      </c>
      <c r="O127" s="1">
        <f t="shared" si="18"/>
        <v>-5.0227184150431095</v>
      </c>
    </row>
    <row r="128" spans="3:15" ht="12.75">
      <c r="C128" s="2">
        <f t="shared" si="15"/>
        <v>11.699999999999974</v>
      </c>
      <c r="D128">
        <f t="shared" si="10"/>
        <v>1.9952623149689894E-12</v>
      </c>
      <c r="E128">
        <f t="shared" si="11"/>
        <v>1.8275028414677788E-07</v>
      </c>
      <c r="F128">
        <f t="shared" si="12"/>
        <v>0.040912692419873976</v>
      </c>
      <c r="G128">
        <f t="shared" si="13"/>
        <v>0.9590871248298419</v>
      </c>
      <c r="H128" s="1">
        <f t="shared" si="19"/>
        <v>-9.738141939112746</v>
      </c>
      <c r="I128" s="1">
        <f t="shared" si="19"/>
        <v>-4.38814193911277</v>
      </c>
      <c r="J128" s="1">
        <f t="shared" si="19"/>
        <v>-3.018141939112794</v>
      </c>
      <c r="K128" s="2">
        <f t="shared" si="16"/>
        <v>-11.699999999999974</v>
      </c>
      <c r="L128">
        <f t="shared" si="17"/>
        <v>-2.300000000000024</v>
      </c>
      <c r="M128" s="1">
        <f t="shared" si="18"/>
        <v>-11.738141939112746</v>
      </c>
      <c r="N128" s="1">
        <f t="shared" si="18"/>
        <v>-6.38814193911277</v>
      </c>
      <c r="O128" s="1">
        <f t="shared" si="18"/>
        <v>-5.018141939112794</v>
      </c>
    </row>
    <row r="129" spans="3:15" ht="12.75">
      <c r="C129" s="2">
        <f t="shared" si="15"/>
        <v>11.799999999999974</v>
      </c>
      <c r="D129">
        <f t="shared" si="10"/>
        <v>1.584893192461202E-12</v>
      </c>
      <c r="E129">
        <f t="shared" si="11"/>
        <v>1.1628614153129962E-07</v>
      </c>
      <c r="F129">
        <f t="shared" si="12"/>
        <v>0.03277388764343992</v>
      </c>
      <c r="G129">
        <f t="shared" si="13"/>
        <v>0.9672259960704185</v>
      </c>
      <c r="H129" s="1">
        <f t="shared" si="19"/>
        <v>-9.934472039485724</v>
      </c>
      <c r="I129" s="1">
        <f t="shared" si="19"/>
        <v>-4.484472039485749</v>
      </c>
      <c r="J129" s="1">
        <f t="shared" si="19"/>
        <v>-3.0144720394857742</v>
      </c>
      <c r="K129" s="2">
        <f t="shared" si="16"/>
        <v>-11.799999999999974</v>
      </c>
      <c r="L129">
        <f t="shared" si="17"/>
        <v>-2.200000000000024</v>
      </c>
      <c r="M129" s="1">
        <f t="shared" si="18"/>
        <v>-11.934472039485724</v>
      </c>
      <c r="N129" s="1">
        <f t="shared" si="18"/>
        <v>-6.484472039485749</v>
      </c>
      <c r="O129" s="1">
        <f t="shared" si="18"/>
        <v>-5.014472039485774</v>
      </c>
    </row>
    <row r="130" spans="3:15" ht="12.75">
      <c r="C130" s="2">
        <f t="shared" si="15"/>
        <v>11.899999999999974</v>
      </c>
      <c r="D130">
        <f t="shared" si="10"/>
        <v>1.2589254117942388E-12</v>
      </c>
      <c r="E130">
        <f t="shared" si="11"/>
        <v>7.386952784782937E-08</v>
      </c>
      <c r="F130">
        <f t="shared" si="12"/>
        <v>0.026209897536770842</v>
      </c>
      <c r="G130">
        <f t="shared" si="13"/>
        <v>0.9737900285937013</v>
      </c>
      <c r="H130" s="1">
        <f t="shared" si="19"/>
        <v>-10.131534676852002</v>
      </c>
      <c r="I130" s="1">
        <f t="shared" si="19"/>
        <v>-4.581534676852026</v>
      </c>
      <c r="J130" s="1">
        <f t="shared" si="19"/>
        <v>-3.011534676852051</v>
      </c>
      <c r="K130" s="2">
        <f t="shared" si="16"/>
        <v>-11.899999999999974</v>
      </c>
      <c r="L130">
        <f t="shared" si="17"/>
        <v>-2.1000000000000245</v>
      </c>
      <c r="M130" s="1">
        <f t="shared" si="18"/>
        <v>-12.131534676852002</v>
      </c>
      <c r="N130" s="1">
        <f t="shared" si="18"/>
        <v>-6.581534676852026</v>
      </c>
      <c r="O130" s="1">
        <f t="shared" si="18"/>
        <v>-5.011534676852051</v>
      </c>
    </row>
    <row r="131" spans="3:15" ht="12.75">
      <c r="C131" s="2">
        <f t="shared" si="15"/>
        <v>11.999999999999973</v>
      </c>
      <c r="D131">
        <f t="shared" si="10"/>
        <v>1.0000000000000577E-12</v>
      </c>
      <c r="E131">
        <f t="shared" si="11"/>
        <v>4.6861133715799695E-08</v>
      </c>
      <c r="F131">
        <f t="shared" si="12"/>
        <v>0.02093209954043882</v>
      </c>
      <c r="G131">
        <f t="shared" si="13"/>
        <v>0.9790678535984275</v>
      </c>
      <c r="H131" s="1">
        <f t="shared" si="19"/>
        <v>-10.329187208684855</v>
      </c>
      <c r="I131" s="1">
        <f t="shared" si="19"/>
        <v>-4.67918720868488</v>
      </c>
      <c r="J131" s="1">
        <f t="shared" si="19"/>
        <v>-3.009187208684905</v>
      </c>
      <c r="K131" s="2">
        <f t="shared" si="16"/>
        <v>-11.999999999999973</v>
      </c>
      <c r="L131">
        <f t="shared" si="17"/>
        <v>-2.000000000000025</v>
      </c>
      <c r="M131" s="1">
        <f t="shared" si="18"/>
        <v>-12.329187208684855</v>
      </c>
      <c r="N131" s="1">
        <f t="shared" si="18"/>
        <v>-6.67918720868488</v>
      </c>
      <c r="O131" s="1">
        <f t="shared" si="18"/>
        <v>-5.009187208684905</v>
      </c>
    </row>
    <row r="132" spans="3:15" ht="12.75">
      <c r="C132" s="2">
        <f t="shared" si="15"/>
        <v>12.099999999999973</v>
      </c>
      <c r="D132">
        <f t="shared" si="10"/>
        <v>7.943282347243282E-13</v>
      </c>
      <c r="E132">
        <f t="shared" si="11"/>
        <v>2.9695219133227767E-08</v>
      </c>
      <c r="F132">
        <f t="shared" si="12"/>
        <v>0.016698848879196135</v>
      </c>
      <c r="G132">
        <f t="shared" si="13"/>
        <v>0.9833011214255848</v>
      </c>
      <c r="H132" s="1">
        <f t="shared" si="19"/>
        <v>-10.527313465537642</v>
      </c>
      <c r="I132" s="1">
        <f t="shared" si="19"/>
        <v>-4.7773134655376674</v>
      </c>
      <c r="J132" s="1">
        <f t="shared" si="19"/>
        <v>-3.0073134655376936</v>
      </c>
      <c r="K132" s="2">
        <f t="shared" si="16"/>
        <v>-12.099999999999973</v>
      </c>
      <c r="L132">
        <f t="shared" si="17"/>
        <v>-1.9000000000000254</v>
      </c>
      <c r="M132" s="1">
        <f t="shared" si="18"/>
        <v>-12.527313465537642</v>
      </c>
      <c r="N132" s="1">
        <f t="shared" si="18"/>
        <v>-6.7773134655376674</v>
      </c>
      <c r="O132" s="1">
        <f t="shared" si="18"/>
        <v>-5.007313465537694</v>
      </c>
    </row>
    <row r="133" spans="3:15" ht="12.75">
      <c r="C133" s="2">
        <f t="shared" si="15"/>
        <v>12.199999999999973</v>
      </c>
      <c r="D133">
        <f t="shared" si="10"/>
        <v>6.309573444802309E-13</v>
      </c>
      <c r="E133">
        <f t="shared" si="11"/>
        <v>1.8800988465430298E-08</v>
      </c>
      <c r="F133">
        <f t="shared" si="12"/>
        <v>0.013310080526355392</v>
      </c>
      <c r="G133">
        <f t="shared" si="13"/>
        <v>0.9866899006726563</v>
      </c>
      <c r="H133" s="1">
        <f t="shared" si="19"/>
        <v>-10.72581931702372</v>
      </c>
      <c r="I133" s="1">
        <f t="shared" si="19"/>
        <v>-4.875819317023747</v>
      </c>
      <c r="J133" s="1">
        <f t="shared" si="19"/>
        <v>-3.0058193170237733</v>
      </c>
      <c r="K133" s="2">
        <f t="shared" si="16"/>
        <v>-12.199999999999973</v>
      </c>
      <c r="L133">
        <f t="shared" si="17"/>
        <v>-1.8000000000000258</v>
      </c>
      <c r="M133" s="1">
        <f t="shared" si="18"/>
        <v>-12.72581931702372</v>
      </c>
      <c r="N133" s="1">
        <f t="shared" si="18"/>
        <v>-6.875819317023747</v>
      </c>
      <c r="O133" s="1">
        <f t="shared" si="18"/>
        <v>-5.005819317023773</v>
      </c>
    </row>
    <row r="134" spans="3:15" ht="12.75">
      <c r="C134" s="2">
        <f t="shared" si="15"/>
        <v>12.299999999999972</v>
      </c>
      <c r="D134">
        <f t="shared" si="10"/>
        <v>5.011872336273027E-13</v>
      </c>
      <c r="E134">
        <f t="shared" si="11"/>
        <v>1.1895184999500629E-08</v>
      </c>
      <c r="F134">
        <f t="shared" si="12"/>
        <v>0.010601594790078753</v>
      </c>
      <c r="G134">
        <f t="shared" si="13"/>
        <v>0.9893983933147363</v>
      </c>
      <c r="H134" s="1">
        <f t="shared" si="19"/>
        <v>-10.924628799222553</v>
      </c>
      <c r="I134" s="1">
        <f t="shared" si="19"/>
        <v>-4.97462879922258</v>
      </c>
      <c r="J134" s="1">
        <f t="shared" si="19"/>
        <v>-3.0046287992226066</v>
      </c>
      <c r="K134" s="2">
        <f t="shared" si="16"/>
        <v>-12.299999999999972</v>
      </c>
      <c r="L134">
        <f t="shared" si="17"/>
        <v>-1.7000000000000264</v>
      </c>
      <c r="M134" s="1">
        <f t="shared" si="18"/>
        <v>-12.924628799222553</v>
      </c>
      <c r="N134" s="1">
        <f t="shared" si="18"/>
        <v>-6.97462879922258</v>
      </c>
      <c r="O134" s="1">
        <f t="shared" si="18"/>
        <v>-5.004628799222607</v>
      </c>
    </row>
    <row r="135" spans="3:15" ht="12.75">
      <c r="C135" s="2">
        <f t="shared" si="15"/>
        <v>12.399999999999972</v>
      </c>
      <c r="D135">
        <f t="shared" si="10"/>
        <v>3.981071705535218E-13</v>
      </c>
      <c r="E135">
        <f t="shared" si="11"/>
        <v>7.521755173809676E-09</v>
      </c>
      <c r="F135">
        <f t="shared" si="12"/>
        <v>0.008439548113755212</v>
      </c>
      <c r="G135">
        <f t="shared" si="13"/>
        <v>0.9915604443644896</v>
      </c>
      <c r="H135" s="1">
        <f t="shared" si="19"/>
        <v>-11.123680806568217</v>
      </c>
      <c r="I135" s="1">
        <f t="shared" si="19"/>
        <v>-5.073680806568244</v>
      </c>
      <c r="J135" s="1">
        <f t="shared" si="19"/>
        <v>-3.003680806568271</v>
      </c>
      <c r="K135" s="2">
        <f t="shared" si="16"/>
        <v>-12.399999999999972</v>
      </c>
      <c r="L135">
        <f t="shared" si="17"/>
        <v>-1.6000000000000267</v>
      </c>
      <c r="M135" s="1">
        <f t="shared" si="18"/>
        <v>-13.123680806568217</v>
      </c>
      <c r="N135" s="1">
        <f t="shared" si="18"/>
        <v>-7.073680806568244</v>
      </c>
      <c r="O135" s="1">
        <f t="shared" si="18"/>
        <v>-5.003680806568271</v>
      </c>
    </row>
    <row r="136" spans="3:15" ht="12.75">
      <c r="C136" s="2">
        <f t="shared" si="15"/>
        <v>12.499999999999972</v>
      </c>
      <c r="D136">
        <f t="shared" si="10"/>
        <v>3.162277660168577E-13</v>
      </c>
      <c r="E136">
        <f t="shared" si="11"/>
        <v>4.754158841918841E-09</v>
      </c>
      <c r="F136">
        <f t="shared" si="12"/>
        <v>0.00671542785731018</v>
      </c>
      <c r="G136">
        <f t="shared" si="13"/>
        <v>0.9932845673885309</v>
      </c>
      <c r="H136" s="1">
        <f t="shared" si="19"/>
        <v>-11.322926312086926</v>
      </c>
      <c r="I136" s="1">
        <f t="shared" si="19"/>
        <v>-5.172926312086954</v>
      </c>
      <c r="J136" s="1">
        <f t="shared" si="19"/>
        <v>-3.002926312086981</v>
      </c>
      <c r="K136" s="2">
        <f t="shared" si="16"/>
        <v>-12.499999999999972</v>
      </c>
      <c r="L136">
        <f t="shared" si="17"/>
        <v>-1.500000000000027</v>
      </c>
      <c r="M136" s="1">
        <f t="shared" si="18"/>
        <v>-13.322926312086926</v>
      </c>
      <c r="N136" s="1">
        <f t="shared" si="18"/>
        <v>-7.172926312086954</v>
      </c>
      <c r="O136" s="1">
        <f t="shared" si="18"/>
        <v>-5.002926312086982</v>
      </c>
    </row>
    <row r="137" spans="3:15" ht="12.75">
      <c r="C137" s="2">
        <f t="shared" si="15"/>
        <v>12.599999999999971</v>
      </c>
      <c r="D137">
        <f t="shared" si="10"/>
        <v>2.5118864315097395E-13</v>
      </c>
      <c r="E137">
        <f t="shared" si="11"/>
        <v>3.003820241528195E-09</v>
      </c>
      <c r="F137">
        <f t="shared" si="12"/>
        <v>0.005341631686967397</v>
      </c>
      <c r="G137">
        <f t="shared" si="13"/>
        <v>0.9946583653092124</v>
      </c>
      <c r="H137" s="1">
        <f t="shared" si="19"/>
        <v>-11.522326060498848</v>
      </c>
      <c r="I137" s="1">
        <f t="shared" si="19"/>
        <v>-5.272326060498875</v>
      </c>
      <c r="J137" s="1">
        <f t="shared" si="19"/>
        <v>-3.0023260604989033</v>
      </c>
      <c r="K137" s="2">
        <f t="shared" si="16"/>
        <v>-12.599999999999971</v>
      </c>
      <c r="L137">
        <f t="shared" si="17"/>
        <v>-1.4000000000000274</v>
      </c>
      <c r="M137" s="1">
        <f t="shared" si="18"/>
        <v>-13.522326060498848</v>
      </c>
      <c r="N137" s="1">
        <f t="shared" si="18"/>
        <v>-7.272326060498875</v>
      </c>
      <c r="O137" s="1">
        <f t="shared" si="18"/>
        <v>-5.002326060498903</v>
      </c>
    </row>
    <row r="138" spans="3:15" ht="12.75">
      <c r="C138" s="2">
        <f t="shared" si="15"/>
        <v>12.69999999999997</v>
      </c>
      <c r="D138">
        <f t="shared" si="10"/>
        <v>1.9952623149690085E-13</v>
      </c>
      <c r="E138">
        <f t="shared" si="11"/>
        <v>1.8973669356043337E-09</v>
      </c>
      <c r="F138">
        <f t="shared" si="12"/>
        <v>0.004247675466357783</v>
      </c>
      <c r="G138">
        <f t="shared" si="13"/>
        <v>0.9957523226362752</v>
      </c>
      <c r="H138" s="1">
        <f t="shared" si="19"/>
        <v>-11.721848671906335</v>
      </c>
      <c r="I138" s="1">
        <f t="shared" si="19"/>
        <v>-5.3718486719063625</v>
      </c>
      <c r="J138" s="1">
        <f t="shared" si="19"/>
        <v>-3.001848671906391</v>
      </c>
      <c r="K138" s="2">
        <f t="shared" si="16"/>
        <v>-12.69999999999997</v>
      </c>
      <c r="L138">
        <f t="shared" si="17"/>
        <v>-1.300000000000028</v>
      </c>
      <c r="M138" s="1">
        <f t="shared" si="18"/>
        <v>-13.721848671906335</v>
      </c>
      <c r="N138" s="1">
        <f t="shared" si="18"/>
        <v>-7.3718486719063625</v>
      </c>
      <c r="O138" s="1">
        <f t="shared" si="18"/>
        <v>-5.001848671906391</v>
      </c>
    </row>
    <row r="139" spans="3:15" ht="12.75">
      <c r="C139" s="2">
        <f t="shared" si="15"/>
        <v>12.79999999999997</v>
      </c>
      <c r="D139">
        <f aca="true" t="shared" si="20" ref="D139:D151">10^(-C139)</f>
        <v>1.5848931924612172E-13</v>
      </c>
      <c r="E139">
        <f aca="true" t="shared" si="21" ref="E139:E151">1/($D$5/D139+$D$5*$D$6/D139^2+1)</f>
        <v>1.198204387630921E-09</v>
      </c>
      <c r="F139">
        <f aca="true" t="shared" si="22" ref="F139:F151">1/(D139/$D$5+$D$6/D139+1)</f>
        <v>0.0033769987942649455</v>
      </c>
      <c r="G139">
        <f aca="true" t="shared" si="23" ref="G139:G151">1/(D139^2/($D$5*$D$6)+D139/$D$6+1)</f>
        <v>0.9966230000075308</v>
      </c>
      <c r="H139" s="1">
        <f aca="true" t="shared" si="24" ref="H139:J151">LOG($A$11*E139)</f>
        <v>-11.9214690944265</v>
      </c>
      <c r="I139" s="1">
        <f t="shared" si="24"/>
        <v>-5.47146909442653</v>
      </c>
      <c r="J139" s="1">
        <f t="shared" si="24"/>
        <v>-3.0014690944265583</v>
      </c>
      <c r="K139" s="2">
        <f t="shared" si="16"/>
        <v>-12.79999999999997</v>
      </c>
      <c r="L139">
        <f t="shared" si="17"/>
        <v>-1.2000000000000284</v>
      </c>
      <c r="M139" s="1">
        <f t="shared" si="18"/>
        <v>-13.9214690944265</v>
      </c>
      <c r="N139" s="1">
        <f t="shared" si="18"/>
        <v>-7.47146909442653</v>
      </c>
      <c r="O139" s="1">
        <f t="shared" si="18"/>
        <v>-5.001469094426558</v>
      </c>
    </row>
    <row r="140" spans="3:15" ht="12.75">
      <c r="C140" s="2">
        <f aca="true" t="shared" si="25" ref="C140:C151">C139+0.1</f>
        <v>12.89999999999997</v>
      </c>
      <c r="D140">
        <f t="shared" si="20"/>
        <v>1.2589254117942506E-13</v>
      </c>
      <c r="E140">
        <f t="shared" si="21"/>
        <v>7.565413171696185E-10</v>
      </c>
      <c r="F140">
        <f t="shared" si="22"/>
        <v>0.00268430988840168</v>
      </c>
      <c r="G140">
        <f t="shared" si="23"/>
        <v>0.9973156893550571</v>
      </c>
      <c r="H140" s="1">
        <f t="shared" si="24"/>
        <v>-12.121167348766004</v>
      </c>
      <c r="I140" s="1">
        <f t="shared" si="24"/>
        <v>-5.571167348766032</v>
      </c>
      <c r="J140" s="1">
        <f t="shared" si="24"/>
        <v>-3.0011673487660615</v>
      </c>
      <c r="K140" s="2">
        <f aca="true" t="shared" si="26" ref="K140:K151">-C140</f>
        <v>-12.89999999999997</v>
      </c>
      <c r="L140">
        <f aca="true" t="shared" si="27" ref="L140:L151">LOG($D$4/D140)</f>
        <v>-1.1000000000000287</v>
      </c>
      <c r="M140" s="1">
        <f aca="true" t="shared" si="28" ref="M140:O151">LOG($A$12*E140)</f>
        <v>-14.121167348766004</v>
      </c>
      <c r="N140" s="1">
        <f t="shared" si="28"/>
        <v>-7.571167348766032</v>
      </c>
      <c r="O140" s="1">
        <f t="shared" si="28"/>
        <v>-5.001167348766061</v>
      </c>
    </row>
    <row r="141" spans="3:15" ht="12.75">
      <c r="C141" s="2">
        <f t="shared" si="25"/>
        <v>12.99999999999997</v>
      </c>
      <c r="D141">
        <f t="shared" si="20"/>
        <v>1.0000000000000674E-13</v>
      </c>
      <c r="E141">
        <f t="shared" si="21"/>
        <v>4.77608982196563E-10</v>
      </c>
      <c r="F141">
        <f t="shared" si="22"/>
        <v>0.0021334009581111184</v>
      </c>
      <c r="G141">
        <f t="shared" si="23"/>
        <v>0.99786659856428</v>
      </c>
      <c r="H141" s="1">
        <f t="shared" si="24"/>
        <v>-12.320927514203392</v>
      </c>
      <c r="I141" s="1">
        <f t="shared" si="24"/>
        <v>-5.670927514203421</v>
      </c>
      <c r="J141" s="1">
        <f t="shared" si="24"/>
        <v>-3.000927514203451</v>
      </c>
      <c r="K141" s="2">
        <f t="shared" si="26"/>
        <v>-12.99999999999997</v>
      </c>
      <c r="L141">
        <f t="shared" si="27"/>
        <v>-1.0000000000000293</v>
      </c>
      <c r="M141" s="1">
        <f t="shared" si="28"/>
        <v>-14.320927514203392</v>
      </c>
      <c r="N141" s="1">
        <f t="shared" si="28"/>
        <v>-7.670927514203421</v>
      </c>
      <c r="O141" s="1">
        <f t="shared" si="28"/>
        <v>-5.000927514203451</v>
      </c>
    </row>
    <row r="142" spans="3:15" ht="12.75">
      <c r="C142" s="2">
        <f t="shared" si="25"/>
        <v>13.09999999999997</v>
      </c>
      <c r="D142">
        <f t="shared" si="20"/>
        <v>7.943282347243357E-14</v>
      </c>
      <c r="E142">
        <f t="shared" si="21"/>
        <v>3.0148318005234857E-10</v>
      </c>
      <c r="F142">
        <f t="shared" si="22"/>
        <v>0.001695364509932268</v>
      </c>
      <c r="G142">
        <f t="shared" si="23"/>
        <v>0.9983046351885845</v>
      </c>
      <c r="H142" s="1">
        <f t="shared" si="24"/>
        <v>-12.520736912426706</v>
      </c>
      <c r="I142" s="1">
        <f t="shared" si="24"/>
        <v>-5.770736912426735</v>
      </c>
      <c r="J142" s="1">
        <f t="shared" si="24"/>
        <v>-3.000736912426766</v>
      </c>
      <c r="K142" s="2">
        <f t="shared" si="26"/>
        <v>-13.09999999999997</v>
      </c>
      <c r="L142">
        <f t="shared" si="27"/>
        <v>-0.9000000000000297</v>
      </c>
      <c r="M142" s="1">
        <f t="shared" si="28"/>
        <v>-14.520736912426706</v>
      </c>
      <c r="N142" s="1">
        <f t="shared" si="28"/>
        <v>-7.770736912426735</v>
      </c>
      <c r="O142" s="1">
        <f t="shared" si="28"/>
        <v>-5.000736912426766</v>
      </c>
    </row>
    <row r="143" spans="3:15" ht="12.75">
      <c r="C143" s="2">
        <f t="shared" si="25"/>
        <v>13.199999999999969</v>
      </c>
      <c r="D143">
        <f t="shared" si="20"/>
        <v>6.30957344480237E-14</v>
      </c>
      <c r="E143">
        <f t="shared" si="21"/>
        <v>1.9028937845160963E-10</v>
      </c>
      <c r="F143">
        <f t="shared" si="22"/>
        <v>0.0013471456328788558</v>
      </c>
      <c r="G143">
        <f t="shared" si="23"/>
        <v>0.9986528541768318</v>
      </c>
      <c r="H143" s="1">
        <f t="shared" si="24"/>
        <v>-12.72058545243076</v>
      </c>
      <c r="I143" s="1">
        <f t="shared" si="24"/>
        <v>-5.870585452430789</v>
      </c>
      <c r="J143" s="1">
        <f t="shared" si="24"/>
        <v>-3.000585452430819</v>
      </c>
      <c r="K143" s="2">
        <f t="shared" si="26"/>
        <v>-13.199999999999969</v>
      </c>
      <c r="L143">
        <f t="shared" si="27"/>
        <v>-0.80000000000003</v>
      </c>
      <c r="M143" s="1">
        <f t="shared" si="28"/>
        <v>-14.72058545243076</v>
      </c>
      <c r="N143" s="1">
        <f t="shared" si="28"/>
        <v>-7.870585452430789</v>
      </c>
      <c r="O143" s="1">
        <f t="shared" si="28"/>
        <v>-5.000585452430819</v>
      </c>
    </row>
    <row r="144" spans="3:15" ht="12.75">
      <c r="C144" s="2">
        <f t="shared" si="25"/>
        <v>13.299999999999969</v>
      </c>
      <c r="D144">
        <f t="shared" si="20"/>
        <v>5.011872336273075E-14</v>
      </c>
      <c r="E144">
        <f t="shared" si="21"/>
        <v>1.2009775638283933E-10</v>
      </c>
      <c r="F144">
        <f t="shared" si="22"/>
        <v>0.0010703723804395611</v>
      </c>
      <c r="G144">
        <f t="shared" si="23"/>
        <v>0.9989296274994628</v>
      </c>
      <c r="H144" s="1">
        <f t="shared" si="24"/>
        <v>-12.92046510583318</v>
      </c>
      <c r="I144" s="1">
        <f t="shared" si="24"/>
        <v>-5.97046510583321</v>
      </c>
      <c r="J144" s="1">
        <f t="shared" si="24"/>
        <v>-3.000465105833241</v>
      </c>
      <c r="K144" s="2">
        <f t="shared" si="26"/>
        <v>-13.299999999999969</v>
      </c>
      <c r="L144">
        <f t="shared" si="27"/>
        <v>-0.7000000000000305</v>
      </c>
      <c r="M144" s="1">
        <f t="shared" si="28"/>
        <v>-14.92046510583318</v>
      </c>
      <c r="N144" s="1">
        <f t="shared" si="28"/>
        <v>-7.97046510583321</v>
      </c>
      <c r="O144" s="1">
        <f t="shared" si="28"/>
        <v>-5.000465105833241</v>
      </c>
    </row>
    <row r="145" spans="3:15" ht="12.75">
      <c r="C145" s="2">
        <f t="shared" si="25"/>
        <v>13.399999999999968</v>
      </c>
      <c r="D145">
        <f t="shared" si="20"/>
        <v>3.981071705535256E-14</v>
      </c>
      <c r="E145">
        <f t="shared" si="21"/>
        <v>7.579324698163477E-11</v>
      </c>
      <c r="F145">
        <f t="shared" si="22"/>
        <v>0.0008504142182485478</v>
      </c>
      <c r="G145">
        <f t="shared" si="23"/>
        <v>0.9991495857059582</v>
      </c>
      <c r="H145" s="1">
        <f t="shared" si="24"/>
        <v>-13.120369487366117</v>
      </c>
      <c r="I145" s="1">
        <f t="shared" si="24"/>
        <v>-6.070369487366149</v>
      </c>
      <c r="J145" s="1">
        <f t="shared" si="24"/>
        <v>-3.0003694873661804</v>
      </c>
      <c r="K145" s="2">
        <f t="shared" si="26"/>
        <v>-13.399999999999968</v>
      </c>
      <c r="L145">
        <f t="shared" si="27"/>
        <v>-0.600000000000031</v>
      </c>
      <c r="M145" s="1">
        <f t="shared" si="28"/>
        <v>-15.120369487366117</v>
      </c>
      <c r="N145" s="1">
        <f t="shared" si="28"/>
        <v>-8.070369487366149</v>
      </c>
      <c r="O145" s="1">
        <f t="shared" si="28"/>
        <v>-5.00036948736618</v>
      </c>
    </row>
    <row r="146" spans="3:15" ht="12.75">
      <c r="C146" s="2">
        <f t="shared" si="25"/>
        <v>13.499999999999968</v>
      </c>
      <c r="D146">
        <f t="shared" si="20"/>
        <v>3.1622776601686074E-14</v>
      </c>
      <c r="E146">
        <f t="shared" si="21"/>
        <v>4.783067172712516E-11</v>
      </c>
      <c r="F146">
        <f t="shared" si="22"/>
        <v>0.0006756261959908553</v>
      </c>
      <c r="G146">
        <f t="shared" si="23"/>
        <v>0.9993243737561784</v>
      </c>
      <c r="H146" s="1">
        <f t="shared" si="24"/>
        <v>-13.320293519915506</v>
      </c>
      <c r="I146" s="1">
        <f t="shared" si="24"/>
        <v>-6.170293519915537</v>
      </c>
      <c r="J146" s="1">
        <f t="shared" si="24"/>
        <v>-3.000293519915569</v>
      </c>
      <c r="K146" s="2">
        <f t="shared" si="26"/>
        <v>-13.499999999999968</v>
      </c>
      <c r="L146">
        <f t="shared" si="27"/>
        <v>-0.5000000000000313</v>
      </c>
      <c r="M146" s="1">
        <f t="shared" si="28"/>
        <v>-15.320293519915506</v>
      </c>
      <c r="N146" s="1">
        <f t="shared" si="28"/>
        <v>-8.170293519915537</v>
      </c>
      <c r="O146" s="1">
        <f t="shared" si="28"/>
        <v>-5.0002935199155685</v>
      </c>
    </row>
    <row r="147" spans="3:15" ht="12.75">
      <c r="C147" s="2">
        <f t="shared" si="25"/>
        <v>13.599999999999968</v>
      </c>
      <c r="D147">
        <f t="shared" si="20"/>
        <v>2.511886431509764E-14</v>
      </c>
      <c r="E147">
        <f t="shared" si="21"/>
        <v>3.018330780710103E-11</v>
      </c>
      <c r="F147">
        <f t="shared" si="22"/>
        <v>0.0005367435480023092</v>
      </c>
      <c r="G147">
        <f t="shared" si="23"/>
        <v>0.9994632564218143</v>
      </c>
      <c r="H147" s="1">
        <f t="shared" si="24"/>
        <v>-13.52023316735528</v>
      </c>
      <c r="I147" s="1">
        <f t="shared" si="24"/>
        <v>-6.27023316735531</v>
      </c>
      <c r="J147" s="1">
        <f t="shared" si="24"/>
        <v>-3.0002331673553426</v>
      </c>
      <c r="K147" s="2">
        <f t="shared" si="26"/>
        <v>-13.599999999999968</v>
      </c>
      <c r="L147">
        <f t="shared" si="27"/>
        <v>-0.4000000000000318</v>
      </c>
      <c r="M147" s="1">
        <f t="shared" si="28"/>
        <v>-15.52023316735528</v>
      </c>
      <c r="N147" s="1">
        <f t="shared" si="28"/>
        <v>-8.270233167355311</v>
      </c>
      <c r="O147" s="1">
        <f t="shared" si="28"/>
        <v>-5.000233167355343</v>
      </c>
    </row>
    <row r="148" spans="3:15" ht="12.75">
      <c r="C148" s="2">
        <f t="shared" si="25"/>
        <v>13.699999999999967</v>
      </c>
      <c r="D148">
        <f t="shared" si="20"/>
        <v>1.9952623149690273E-14</v>
      </c>
      <c r="E148">
        <f t="shared" si="21"/>
        <v>1.9046482340000916E-11</v>
      </c>
      <c r="F148">
        <f t="shared" si="22"/>
        <v>0.0004263976262992549</v>
      </c>
      <c r="G148">
        <f t="shared" si="23"/>
        <v>0.9995736023546543</v>
      </c>
      <c r="H148" s="1">
        <f t="shared" si="24"/>
        <v>-13.720185221636248</v>
      </c>
      <c r="I148" s="1">
        <f t="shared" si="24"/>
        <v>-6.370185221636279</v>
      </c>
      <c r="J148" s="1">
        <f t="shared" si="24"/>
        <v>-3.000185221636312</v>
      </c>
      <c r="K148" s="2">
        <f t="shared" si="26"/>
        <v>-13.699999999999967</v>
      </c>
      <c r="L148">
        <f t="shared" si="27"/>
        <v>-0.3000000000000322</v>
      </c>
      <c r="M148" s="1">
        <f t="shared" si="28"/>
        <v>-15.720185221636248</v>
      </c>
      <c r="N148" s="1">
        <f t="shared" si="28"/>
        <v>-8.37018522163628</v>
      </c>
      <c r="O148" s="1">
        <f t="shared" si="28"/>
        <v>-5.000185221636312</v>
      </c>
    </row>
    <row r="149" spans="3:15" ht="12.75">
      <c r="C149" s="2">
        <f t="shared" si="25"/>
        <v>13.799999999999967</v>
      </c>
      <c r="D149">
        <f t="shared" si="20"/>
        <v>1.5848931924612268E-14</v>
      </c>
      <c r="E149">
        <f t="shared" si="21"/>
        <v>1.2018571923170053E-11</v>
      </c>
      <c r="F149">
        <f t="shared" si="22"/>
        <v>0.0003387293796643427</v>
      </c>
      <c r="G149">
        <f t="shared" si="23"/>
        <v>0.9996612706083172</v>
      </c>
      <c r="H149" s="1">
        <f t="shared" si="24"/>
        <v>-13.920147133226186</v>
      </c>
      <c r="I149" s="1">
        <f t="shared" si="24"/>
        <v>-6.470147133226216</v>
      </c>
      <c r="J149" s="1">
        <f t="shared" si="24"/>
        <v>-3.0001471332262475</v>
      </c>
      <c r="K149" s="2">
        <f t="shared" si="26"/>
        <v>-13.799999999999967</v>
      </c>
      <c r="L149">
        <f t="shared" si="27"/>
        <v>-0.20000000000003101</v>
      </c>
      <c r="M149" s="1">
        <f t="shared" si="28"/>
        <v>-15.920147133226186</v>
      </c>
      <c r="N149" s="1">
        <f t="shared" si="28"/>
        <v>-8.470147133226217</v>
      </c>
      <c r="O149" s="1">
        <f t="shared" si="28"/>
        <v>-5.000147133226247</v>
      </c>
    </row>
    <row r="150" spans="3:15" ht="12.75">
      <c r="C150" s="2">
        <f t="shared" si="25"/>
        <v>13.899999999999967</v>
      </c>
      <c r="D150">
        <f t="shared" si="20"/>
        <v>1.2589254117942627E-14</v>
      </c>
      <c r="E150">
        <f t="shared" si="21"/>
        <v>7.583734561683812E-12</v>
      </c>
      <c r="F150">
        <f t="shared" si="22"/>
        <v>0.0002690810562878634</v>
      </c>
      <c r="G150">
        <f t="shared" si="23"/>
        <v>0.9997309189361285</v>
      </c>
      <c r="H150" s="1">
        <f t="shared" si="24"/>
        <v>-14.120116876146442</v>
      </c>
      <c r="I150" s="1">
        <f t="shared" si="24"/>
        <v>-6.570116876146475</v>
      </c>
      <c r="J150" s="1">
        <f t="shared" si="24"/>
        <v>-3.0001168761465085</v>
      </c>
      <c r="K150" s="2">
        <f t="shared" si="26"/>
        <v>-13.899999999999967</v>
      </c>
      <c r="L150">
        <f t="shared" si="27"/>
        <v>-0.10000000000003297</v>
      </c>
      <c r="M150" s="1">
        <f t="shared" si="28"/>
        <v>-16.120116876146444</v>
      </c>
      <c r="N150" s="1">
        <f t="shared" si="28"/>
        <v>-8.570116876146475</v>
      </c>
      <c r="O150" s="1">
        <f t="shared" si="28"/>
        <v>-5.0001168761465085</v>
      </c>
    </row>
    <row r="151" spans="3:15" ht="12.75">
      <c r="C151" s="2">
        <f t="shared" si="25"/>
        <v>13.999999999999966</v>
      </c>
      <c r="D151">
        <f t="shared" si="20"/>
        <v>1.0000000000000768E-14</v>
      </c>
      <c r="E151">
        <f t="shared" si="21"/>
        <v>4.78527784894134E-12</v>
      </c>
      <c r="F151">
        <f t="shared" si="22"/>
        <v>0.00021375050990053883</v>
      </c>
      <c r="G151">
        <f t="shared" si="23"/>
        <v>0.9997862494853142</v>
      </c>
      <c r="H151" s="1">
        <f t="shared" si="24"/>
        <v>-14.32009284059168</v>
      </c>
      <c r="I151" s="1">
        <f t="shared" si="24"/>
        <v>-6.670092840591714</v>
      </c>
      <c r="J151" s="1">
        <f t="shared" si="24"/>
        <v>-3.0000928405917477</v>
      </c>
      <c r="K151" s="2">
        <f t="shared" si="26"/>
        <v>-13.999999999999966</v>
      </c>
      <c r="L151">
        <f t="shared" si="27"/>
        <v>-3.336573034274502E-14</v>
      </c>
      <c r="M151" s="1">
        <f t="shared" si="28"/>
        <v>-16.32009284059168</v>
      </c>
      <c r="N151" s="1">
        <f t="shared" si="28"/>
        <v>-8.670092840591714</v>
      </c>
      <c r="O151" s="1">
        <f t="shared" si="28"/>
        <v>-5.000092840591748</v>
      </c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  <row r="161" ht="12.75">
      <c r="C161" s="2"/>
    </row>
    <row r="162" ht="12.75">
      <c r="C162" s="2"/>
    </row>
    <row r="163" ht="12.75">
      <c r="C163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ZAG Umweltmineralogie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Torsten Schmidt</dc:creator>
  <cp:keywords/>
  <dc:description/>
  <cp:lastModifiedBy>Prof. Dr. Torsten Schmidt</cp:lastModifiedBy>
  <cp:lastPrinted>2004-11-08T10:51:12Z</cp:lastPrinted>
  <dcterms:created xsi:type="dcterms:W3CDTF">2002-06-05T11:44:36Z</dcterms:created>
  <dcterms:modified xsi:type="dcterms:W3CDTF">2007-07-04T17:29:20Z</dcterms:modified>
  <cp:category/>
  <cp:version/>
  <cp:contentType/>
  <cp:contentStatus/>
</cp:coreProperties>
</file>