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23715" windowHeight="11325"/>
  </bookViews>
  <sheets>
    <sheet name="Notenspiegel" sheetId="1" r:id="rId1"/>
  </sheets>
  <definedNames>
    <definedName name="Bohrer" localSheetId="0">#REF!</definedName>
    <definedName name="Bohrer">#REF!</definedName>
  </definedNames>
  <calcPr calcId="145621"/>
</workbook>
</file>

<file path=xl/calcChain.xml><?xml version="1.0" encoding="utf-8"?>
<calcChain xmlns="http://schemas.openxmlformats.org/spreadsheetml/2006/main">
  <c r="C30" i="1" l="1"/>
  <c r="F29" i="1"/>
  <c r="G28" i="1"/>
  <c r="E28" i="1"/>
  <c r="F28" i="1" s="1"/>
  <c r="H28" i="1" s="1"/>
  <c r="H27" i="1"/>
  <c r="F27" i="1"/>
  <c r="H26" i="1"/>
  <c r="F26" i="1"/>
  <c r="H25" i="1"/>
  <c r="G25" i="1"/>
  <c r="F25" i="1"/>
  <c r="F24" i="1"/>
  <c r="H23" i="1"/>
  <c r="G23" i="1"/>
  <c r="F23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F17" i="1"/>
  <c r="H16" i="1"/>
  <c r="G16" i="1"/>
  <c r="F16" i="1"/>
  <c r="F15" i="1"/>
  <c r="H14" i="1"/>
  <c r="G14" i="1"/>
  <c r="F14" i="1"/>
  <c r="F13" i="1"/>
  <c r="H12" i="1"/>
  <c r="G12" i="1"/>
  <c r="F12" i="1"/>
  <c r="H11" i="1"/>
  <c r="G11" i="1"/>
  <c r="F11" i="1"/>
  <c r="H10" i="1"/>
  <c r="G10" i="1"/>
  <c r="F10" i="1"/>
  <c r="F9" i="1"/>
  <c r="H8" i="1"/>
  <c r="G8" i="1"/>
  <c r="F8" i="1"/>
  <c r="F7" i="1"/>
  <c r="H6" i="1"/>
  <c r="G6" i="1"/>
  <c r="F6" i="1"/>
  <c r="F5" i="1"/>
  <c r="G4" i="1"/>
  <c r="F4" i="1"/>
  <c r="F30" i="1" l="1"/>
  <c r="H4" i="1"/>
  <c r="H30" i="1" s="1"/>
  <c r="E30" i="1"/>
  <c r="E31" i="1"/>
  <c r="F31" i="1" s="1"/>
  <c r="G30" i="1" l="1"/>
</calcChain>
</file>

<file path=xl/sharedStrings.xml><?xml version="1.0" encoding="utf-8"?>
<sst xmlns="http://schemas.openxmlformats.org/spreadsheetml/2006/main" count="35" uniqueCount="35">
  <si>
    <t xml:space="preserve"> Cr</t>
  </si>
  <si>
    <t>Modulname</t>
  </si>
  <si>
    <t>Note</t>
  </si>
  <si>
    <t>Credits</t>
  </si>
  <si>
    <t>Beitrag</t>
  </si>
  <si>
    <t>Gewicht</t>
  </si>
  <si>
    <t>Allgemeinbildende Grundlagen</t>
  </si>
  <si>
    <t>Energiewissenschaft I</t>
  </si>
  <si>
    <t>Energiewissenschaft II</t>
  </si>
  <si>
    <t>Energiewissenschaft III</t>
  </si>
  <si>
    <t>Energiewissenschaft IV</t>
  </si>
  <si>
    <t>Energiewissenschaft V</t>
  </si>
  <si>
    <t>Energietechnik</t>
  </si>
  <si>
    <t>Umweltaspekte</t>
  </si>
  <si>
    <t>Physik I</t>
  </si>
  <si>
    <t>Physik II</t>
  </si>
  <si>
    <t>Physik III</t>
  </si>
  <si>
    <t>Physik IV</t>
  </si>
  <si>
    <t>Chemie I</t>
  </si>
  <si>
    <t>Chemie II</t>
  </si>
  <si>
    <t>Vertiefung I</t>
  </si>
  <si>
    <t>Vertiefung II</t>
  </si>
  <si>
    <t>Vertiefung III</t>
  </si>
  <si>
    <t>Theorie I</t>
  </si>
  <si>
    <t>Theorie II</t>
  </si>
  <si>
    <t>Theorie III</t>
  </si>
  <si>
    <t>Theorie IV</t>
  </si>
  <si>
    <t>Theorie V</t>
  </si>
  <si>
    <t>Schlüsselqualifikationen</t>
  </si>
  <si>
    <t>Studium Liberale</t>
  </si>
  <si>
    <t>Fortgeschrittene Methoden der Naturwissenschaften</t>
  </si>
  <si>
    <t>Bachelor-Arbeit</t>
  </si>
  <si>
    <t>Gesamtnote / Summe Credits (ohne SQ &amp; SL)     /   gewichtete Gesamtnote     /    Summe Credits</t>
  </si>
  <si>
    <t xml:space="preserve">Bachelor Energy Science </t>
  </si>
  <si>
    <t>Note aus  EW, P&amp;C &amp; T / mit Auszeichnung (Ja - Nein) / Auslandsjahr  /   Abschlussdatum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</si>
</sst>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dd/mm/yy;@"/>
    <numFmt numFmtId="166" formatCode="[$-407]General"/>
    <numFmt numFmtId="167" formatCode="[$-809]General"/>
    <numFmt numFmtId="168" formatCode="[$-44B]General"/>
    <numFmt numFmtId="169" formatCode="#,##0.00&quot; &quot;[$€-407];[Red]&quot;-&quot;#,##0.00&quot; &quot;[$€-407]"/>
    <numFmt numFmtId="170" formatCode="[$£-809]#,##0.00;[Red]&quot;-&quot;[$£-809]#,##0.00"/>
    <numFmt numFmtId="171" formatCode="[$£-809]#,##0.00;[Red]\-[$£-809]#,##0.00"/>
    <numFmt numFmtId="172" formatCode="[$ರೂ.-44B]#,##0.00;[Red]&quot;-&quot;[$ರೂ.-44B]#,##0.00"/>
    <numFmt numFmtId="173" formatCode="[$ರೂ.-44B]#,##0.00;[Red]\-[$ರೂ.-44B]#,##0.00"/>
    <numFmt numFmtId="174" formatCode="#,##0.00\ [$€-407];[Red]\-#,##0.00\ [$€-407]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i/>
      <sz val="16"/>
      <color theme="1"/>
      <name val="Arial"/>
      <family val="2"/>
    </font>
    <font>
      <b/>
      <i/>
      <sz val="16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indexed="12"/>
      <name val="Calibri"/>
      <family val="2"/>
    </font>
    <font>
      <b/>
      <i/>
      <u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166" fontId="10" fillId="0" borderId="0"/>
    <xf numFmtId="167" fontId="10" fillId="0" borderId="0"/>
    <xf numFmtId="168" fontId="10" fillId="0" borderId="0"/>
    <xf numFmtId="0" fontId="11" fillId="0" borderId="0"/>
    <xf numFmtId="0" fontId="11" fillId="0" borderId="0"/>
    <xf numFmtId="0" fontId="12" fillId="0" borderId="0">
      <alignment horizontal="center"/>
    </xf>
    <xf numFmtId="0" fontId="13" fillId="0" borderId="0">
      <alignment horizontal="center"/>
    </xf>
    <xf numFmtId="0" fontId="12" fillId="0" borderId="0">
      <alignment horizontal="center" textRotation="90"/>
    </xf>
    <xf numFmtId="0" fontId="13" fillId="0" borderId="0">
      <alignment horizontal="center" textRotation="90"/>
    </xf>
    <xf numFmtId="0" fontId="14" fillId="0" borderId="0" applyNumberFormat="0" applyFill="0" applyBorder="0" applyAlignment="0" applyProtection="0"/>
    <xf numFmtId="166" fontId="15" fillId="0" borderId="0"/>
    <xf numFmtId="0" fontId="16" fillId="0" borderId="0"/>
    <xf numFmtId="167" fontId="15" fillId="0" borderId="0"/>
    <xf numFmtId="0" fontId="16" fillId="0" borderId="0"/>
    <xf numFmtId="168" fontId="15" fillId="0" borderId="0"/>
    <xf numFmtId="0" fontId="16" fillId="0" borderId="0"/>
    <xf numFmtId="0" fontId="16" fillId="0" borderId="0" applyNumberFormat="0" applyFill="0" applyBorder="0" applyAlignment="0" applyProtection="0"/>
    <xf numFmtId="0" fontId="17" fillId="0" borderId="0"/>
    <xf numFmtId="0" fontId="18" fillId="0" borderId="0"/>
    <xf numFmtId="169" fontId="17" fillId="0" borderId="0"/>
    <xf numFmtId="170" fontId="17" fillId="0" borderId="0"/>
    <xf numFmtId="171" fontId="18" fillId="0" borderId="0"/>
    <xf numFmtId="172" fontId="17" fillId="0" borderId="0"/>
    <xf numFmtId="173" fontId="18" fillId="0" borderId="0"/>
    <xf numFmtId="174" fontId="18" fillId="0" borderId="0"/>
    <xf numFmtId="0" fontId="19" fillId="0" borderId="0"/>
    <xf numFmtId="166" fontId="20" fillId="0" borderId="0"/>
    <xf numFmtId="0" fontId="21" fillId="0" borderId="0"/>
    <xf numFmtId="167" fontId="20" fillId="0" borderId="0"/>
    <xf numFmtId="0" fontId="21" fillId="0" borderId="0"/>
    <xf numFmtId="168" fontId="20" fillId="0" borderId="0"/>
    <xf numFmtId="0" fontId="21" fillId="0" borderId="0"/>
    <xf numFmtId="0" fontId="22" fillId="0" borderId="0"/>
    <xf numFmtId="0" fontId="11" fillId="0" borderId="0"/>
  </cellStyleXfs>
  <cellXfs count="129">
    <xf numFmtId="0" fontId="0" fillId="0" borderId="0" xfId="0"/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1" xfId="0" applyFont="1" applyBorder="1"/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/>
    <xf numFmtId="0" fontId="6" fillId="0" borderId="0" xfId="0" applyFont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0" fontId="8" fillId="0" borderId="0" xfId="0" applyFont="1" applyBorder="1" applyAlignment="1" applyProtection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7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164" fontId="9" fillId="3" borderId="22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164" fontId="9" fillId="3" borderId="26" xfId="0" applyNumberFormat="1" applyFont="1" applyFill="1" applyBorder="1" applyAlignment="1">
      <alignment horizontal="center" vertical="center"/>
    </xf>
    <xf numFmtId="1" fontId="9" fillId="3" borderId="27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164" fontId="9" fillId="4" borderId="26" xfId="0" applyNumberFormat="1" applyFont="1" applyFill="1" applyBorder="1" applyAlignment="1">
      <alignment horizontal="center" vertical="center"/>
    </xf>
    <xf numFmtId="1" fontId="9" fillId="4" borderId="27" xfId="0" applyNumberFormat="1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164" fontId="9" fillId="5" borderId="9" xfId="0" applyNumberFormat="1" applyFont="1" applyFill="1" applyBorder="1" applyAlignment="1">
      <alignment horizontal="center" vertical="center"/>
    </xf>
    <xf numFmtId="1" fontId="9" fillId="5" borderId="10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164" fontId="9" fillId="6" borderId="13" xfId="0" applyNumberFormat="1" applyFont="1" applyFill="1" applyBorder="1" applyAlignment="1">
      <alignment horizontal="right" wrapText="1"/>
    </xf>
    <xf numFmtId="1" fontId="9" fillId="6" borderId="2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left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164" fontId="9" fillId="6" borderId="16" xfId="0" applyNumberFormat="1" applyFont="1" applyFill="1" applyBorder="1" applyAlignment="1">
      <alignment horizontal="right" wrapText="1"/>
    </xf>
    <xf numFmtId="1" fontId="9" fillId="6" borderId="32" xfId="0" applyNumberFormat="1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center" vertical="center" wrapText="1"/>
    </xf>
    <xf numFmtId="1" fontId="9" fillId="6" borderId="33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7" fillId="6" borderId="6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 wrapText="1"/>
    </xf>
    <xf numFmtId="164" fontId="9" fillId="6" borderId="8" xfId="0" applyNumberFormat="1" applyFont="1" applyFill="1" applyBorder="1" applyAlignment="1" applyProtection="1">
      <alignment horizontal="center" vertical="center"/>
      <protection locked="0"/>
    </xf>
    <xf numFmtId="1" fontId="9" fillId="6" borderId="9" xfId="0" applyNumberFormat="1" applyFont="1" applyFill="1" applyBorder="1" applyAlignment="1" applyProtection="1">
      <alignment horizontal="center" vertical="center" wrapText="1"/>
    </xf>
    <xf numFmtId="0" fontId="7" fillId="7" borderId="34" xfId="0" applyFont="1" applyFill="1" applyBorder="1" applyAlignment="1">
      <alignment horizontal="left" vertical="top" wrapText="1"/>
    </xf>
    <xf numFmtId="0" fontId="4" fillId="7" borderId="35" xfId="0" applyFont="1" applyFill="1" applyBorder="1" applyAlignment="1">
      <alignment horizontal="center" vertical="center"/>
    </xf>
    <xf numFmtId="164" fontId="0" fillId="7" borderId="34" xfId="0" applyNumberFormat="1" applyFill="1" applyBorder="1" applyAlignment="1">
      <alignment horizontal="center" vertical="center"/>
    </xf>
    <xf numFmtId="1" fontId="4" fillId="7" borderId="36" xfId="0" applyNumberFormat="1" applyFont="1" applyFill="1" applyBorder="1" applyAlignment="1">
      <alignment horizontal="center" vertical="center" wrapText="1"/>
    </xf>
    <xf numFmtId="164" fontId="4" fillId="7" borderId="36" xfId="0" applyNumberFormat="1" applyFont="1" applyFill="1" applyBorder="1" applyAlignment="1">
      <alignment horizontal="center" vertical="center" wrapText="1"/>
    </xf>
    <xf numFmtId="0" fontId="4" fillId="7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2" fontId="4" fillId="7" borderId="34" xfId="0" applyNumberFormat="1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6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6" xfId="0" applyNumberFormat="1" applyFont="1" applyFill="1" applyBorder="1" applyAlignment="1" applyProtection="1">
      <alignment horizontal="center" vertical="center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1" xfId="0" applyNumberFormat="1" applyFont="1" applyFill="1" applyBorder="1" applyAlignment="1" applyProtection="1">
      <alignment horizontal="center" vertical="center"/>
      <protection locked="0"/>
    </xf>
    <xf numFmtId="164" fontId="9" fillId="3" borderId="25" xfId="0" applyNumberFormat="1" applyFont="1" applyFill="1" applyBorder="1" applyAlignment="1" applyProtection="1">
      <alignment horizontal="center" vertical="center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6" borderId="21" xfId="0" applyNumberFormat="1" applyFont="1" applyFill="1" applyBorder="1" applyAlignment="1" applyProtection="1">
      <alignment horizontal="center" vertical="center" wrapText="1"/>
    </xf>
    <xf numFmtId="0" fontId="4" fillId="7" borderId="36" xfId="0" applyFont="1" applyFill="1" applyBorder="1" applyAlignment="1" applyProtection="1">
      <alignment horizontal="center" vertical="center" wrapText="1"/>
      <protection locked="0"/>
    </xf>
    <xf numFmtId="165" fontId="4" fillId="7" borderId="38" xfId="0" applyNumberFormat="1" applyFont="1" applyFill="1" applyBorder="1" applyAlignment="1" applyProtection="1">
      <alignment vertical="center" wrapText="1"/>
      <protection locked="0"/>
    </xf>
    <xf numFmtId="0" fontId="7" fillId="7" borderId="37" xfId="0" applyFont="1" applyFill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164" fontId="9" fillId="6" borderId="33" xfId="0" applyNumberFormat="1" applyFont="1" applyFill="1" applyBorder="1" applyAlignment="1" applyProtection="1">
      <alignment horizontal="center" vertical="center" wrapText="1"/>
    </xf>
    <xf numFmtId="1" fontId="9" fillId="6" borderId="12" xfId="0" applyNumberFormat="1" applyFont="1" applyFill="1" applyBorder="1" applyAlignment="1" applyProtection="1">
      <alignment horizontal="center" vertical="center" wrapText="1"/>
    </xf>
    <xf numFmtId="164" fontId="9" fillId="5" borderId="14" xfId="0" applyNumberFormat="1" applyFont="1" applyFill="1" applyBorder="1" applyAlignment="1">
      <alignment horizontal="center" vertical="center" wrapText="1"/>
    </xf>
    <xf numFmtId="164" fontId="9" fillId="5" borderId="17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64" fontId="9" fillId="3" borderId="14" xfId="0" applyNumberFormat="1" applyFont="1" applyFill="1" applyBorder="1" applyAlignment="1">
      <alignment horizontal="center" vertical="center" wrapText="1"/>
    </xf>
    <xf numFmtId="164" fontId="9" fillId="3" borderId="17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6">
    <cellStyle name="Excel Built-in Normal" xfId="2"/>
    <cellStyle name="Excel Built-in Normal 2" xfId="3"/>
    <cellStyle name="Excel Built-in Normal 3" xfId="4"/>
    <cellStyle name="Excel Built-in Normal 3 2" xfId="5"/>
    <cellStyle name="Excel Built-in Normal 4" xfId="6"/>
    <cellStyle name="Heading" xfId="7"/>
    <cellStyle name="Heading 2" xfId="8"/>
    <cellStyle name="Heading1" xfId="9"/>
    <cellStyle name="Heading1 2" xfId="10"/>
    <cellStyle name="Hyperlink 2" xfId="11"/>
    <cellStyle name="Hyperlink 2 2" xfId="12"/>
    <cellStyle name="Hyperlink 2 2 2" xfId="13"/>
    <cellStyle name="Hyperlink 2 3" xfId="14"/>
    <cellStyle name="Hyperlink 2 3 2" xfId="15"/>
    <cellStyle name="Hyperlink 2 4" xfId="16"/>
    <cellStyle name="Hyperlink 2 4 2" xfId="17"/>
    <cellStyle name="Hyperlink 2 5" xfId="18"/>
    <cellStyle name="Result" xfId="19"/>
    <cellStyle name="Result 2" xfId="20"/>
    <cellStyle name="Result2" xfId="21"/>
    <cellStyle name="Result2 2" xfId="22"/>
    <cellStyle name="Result2 2 2" xfId="23"/>
    <cellStyle name="Result2 3" xfId="24"/>
    <cellStyle name="Result2 3 2" xfId="25"/>
    <cellStyle name="Result2 4" xfId="26"/>
    <cellStyle name="Standard" xfId="0" builtinId="0"/>
    <cellStyle name="Standard 2" xfId="27"/>
    <cellStyle name="Standard 2 2" xfId="28"/>
    <cellStyle name="Standard 2 2 2" xfId="29"/>
    <cellStyle name="Standard 2 3" xfId="30"/>
    <cellStyle name="Standard 2 3 2" xfId="31"/>
    <cellStyle name="Standard 2 4" xfId="32"/>
    <cellStyle name="Standard 2 4 2" xfId="33"/>
    <cellStyle name="Standard 3" xfId="1"/>
    <cellStyle name="Standard 3 2" xfId="34"/>
    <cellStyle name="Standard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2"/>
  <sheetViews>
    <sheetView tabSelected="1" topLeftCell="A7" workbookViewId="0">
      <selection activeCell="E29" sqref="E29"/>
    </sheetView>
  </sheetViews>
  <sheetFormatPr baseColWidth="10" defaultColWidth="11.42578125" defaultRowHeight="15" customHeight="1" outlineLevelCol="1" x14ac:dyDescent="0.25"/>
  <cols>
    <col min="1" max="1" width="0.42578125" style="15" customWidth="1"/>
    <col min="2" max="2" width="32" style="15" customWidth="1"/>
    <col min="3" max="3" width="4" style="15" customWidth="1"/>
    <col min="4" max="4" width="3" style="15" customWidth="1"/>
    <col min="5" max="5" width="5.42578125" style="15" customWidth="1"/>
    <col min="6" max="7" width="5.85546875" style="15" bestFit="1" customWidth="1"/>
    <col min="8" max="8" width="6.85546875" style="15" bestFit="1" customWidth="1"/>
    <col min="9" max="9" width="0.7109375" style="15" customWidth="1"/>
    <col min="10" max="10" width="5.42578125" customWidth="1"/>
    <col min="11" max="11" width="4.7109375" customWidth="1"/>
    <col min="12" max="13" width="4.7109375" hidden="1" customWidth="1" outlineLevel="1"/>
    <col min="14" max="14" width="0.85546875" customWidth="1" collapsed="1"/>
    <col min="15" max="15" width="5.42578125" customWidth="1"/>
    <col min="16" max="16" width="4.7109375" customWidth="1"/>
    <col min="17" max="18" width="4.7109375" hidden="1" customWidth="1" outlineLevel="1"/>
    <col min="19" max="19" width="0.85546875" customWidth="1" collapsed="1"/>
    <col min="20" max="20" width="5.42578125" customWidth="1"/>
    <col min="21" max="21" width="4.7109375" customWidth="1"/>
    <col min="22" max="23" width="4.7109375" hidden="1" customWidth="1" outlineLevel="1"/>
    <col min="24" max="24" width="1" customWidth="1" collapsed="1"/>
    <col min="25" max="25" width="5.42578125" customWidth="1"/>
    <col min="26" max="26" width="4.7109375" customWidth="1"/>
    <col min="27" max="28" width="4.7109375" hidden="1" customWidth="1" outlineLevel="1"/>
    <col min="29" max="29" width="0.7109375" customWidth="1" collapsed="1"/>
    <col min="30" max="30" width="5.42578125" customWidth="1"/>
    <col min="31" max="31" width="4.7109375" customWidth="1"/>
    <col min="32" max="33" width="4.7109375" hidden="1" customWidth="1" outlineLevel="1"/>
    <col min="34" max="34" width="0.5703125" customWidth="1" collapsed="1"/>
    <col min="35" max="35" width="5.42578125" customWidth="1"/>
    <col min="36" max="36" width="4.7109375" customWidth="1"/>
    <col min="37" max="38" width="4.7109375" hidden="1" customWidth="1" outlineLevel="1"/>
    <col min="39" max="39" width="0.5703125" customWidth="1" collapsed="1"/>
    <col min="40" max="40" width="5.42578125" customWidth="1"/>
    <col min="41" max="41" width="4.7109375" customWidth="1"/>
    <col min="42" max="43" width="4.7109375" hidden="1" customWidth="1" outlineLevel="1"/>
    <col min="44" max="44" width="0.42578125" customWidth="1" collapsed="1"/>
    <col min="45" max="45" width="5.42578125" customWidth="1"/>
    <col min="46" max="46" width="4.7109375" customWidth="1"/>
    <col min="47" max="48" width="4.7109375" hidden="1" customWidth="1" outlineLevel="1"/>
    <col min="49" max="49" width="0.7109375" customWidth="1" collapsed="1"/>
    <col min="50" max="50" width="5.42578125" customWidth="1"/>
    <col min="51" max="51" width="4.7109375" customWidth="1"/>
    <col min="52" max="53" width="4.7109375" hidden="1" customWidth="1" outlineLevel="1"/>
    <col min="54" max="54" width="0.7109375" customWidth="1" collapsed="1"/>
    <col min="55" max="55" width="5.42578125" customWidth="1"/>
    <col min="56" max="56" width="4.7109375" customWidth="1"/>
    <col min="57" max="58" width="4.7109375" hidden="1" customWidth="1" outlineLevel="1"/>
    <col min="59" max="59" width="0.7109375" customWidth="1" collapsed="1"/>
    <col min="61" max="16384" width="11.42578125" style="15"/>
  </cols>
  <sheetData>
    <row r="1" spans="1:60" s="2" customFormat="1" ht="15" customHeight="1" thickBot="1" x14ac:dyDescent="0.3">
      <c r="A1" s="1"/>
      <c r="B1" s="1"/>
      <c r="C1" s="1"/>
      <c r="D1" s="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s="3" customFormat="1" ht="15" customHeight="1" x14ac:dyDescent="0.25">
      <c r="B2" s="4" t="s">
        <v>33</v>
      </c>
      <c r="C2" s="124" t="s">
        <v>0</v>
      </c>
      <c r="D2" s="5"/>
      <c r="E2" s="126"/>
      <c r="F2" s="127"/>
      <c r="G2" s="127"/>
      <c r="H2" s="128"/>
      <c r="I2" s="6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s="7" customFormat="1" ht="15" customHeight="1" thickBot="1" x14ac:dyDescent="0.3">
      <c r="B3" s="8" t="s">
        <v>1</v>
      </c>
      <c r="C3" s="125"/>
      <c r="D3" s="9"/>
      <c r="E3" s="10" t="s">
        <v>2</v>
      </c>
      <c r="F3" s="11" t="s">
        <v>3</v>
      </c>
      <c r="G3" s="12" t="s">
        <v>4</v>
      </c>
      <c r="H3" s="13" t="s">
        <v>5</v>
      </c>
      <c r="I3" s="14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ht="15" customHeight="1" x14ac:dyDescent="0.25">
      <c r="B4" s="16" t="s">
        <v>6</v>
      </c>
      <c r="C4" s="17">
        <v>6</v>
      </c>
      <c r="D4" s="6"/>
      <c r="E4" s="91"/>
      <c r="F4" s="18" t="str">
        <f t="shared" ref="F4:F25" si="0">IF(AND(E4&lt;=4,E4&gt;=1),$C4,"")</f>
        <v/>
      </c>
      <c r="G4" s="120" t="str">
        <f>IF(AND(E4=0,E5=0),"",IF(AND(E4&gt;0,E5=0),E4,IF(AND(E4=0,E5&gt;0),E5,IF(E4&gt;E5,E5,E4))))</f>
        <v/>
      </c>
      <c r="H4" s="122" t="str">
        <f>IF(AND(E4=0,E5=0),"",IF(AND(E4&gt;0,E5=0),F4,IF(AND(E4=0,E5&gt;0),F5,IF(E4&gt;E5,F4+F5,F4+F5))))</f>
        <v/>
      </c>
      <c r="I4" s="6"/>
    </row>
    <row r="5" spans="1:60" ht="15" customHeight="1" thickBot="1" x14ac:dyDescent="0.3">
      <c r="B5" s="19" t="s">
        <v>7</v>
      </c>
      <c r="C5" s="20">
        <v>6</v>
      </c>
      <c r="D5" s="6"/>
      <c r="E5" s="92"/>
      <c r="F5" s="21" t="str">
        <f t="shared" si="0"/>
        <v/>
      </c>
      <c r="G5" s="121"/>
      <c r="H5" s="123"/>
      <c r="I5" s="6"/>
    </row>
    <row r="6" spans="1:60" ht="15" customHeight="1" x14ac:dyDescent="0.25">
      <c r="B6" s="22" t="s">
        <v>8</v>
      </c>
      <c r="C6" s="23">
        <v>12</v>
      </c>
      <c r="D6" s="6"/>
      <c r="E6" s="93"/>
      <c r="F6" s="18" t="str">
        <f t="shared" si="0"/>
        <v/>
      </c>
      <c r="G6" s="120" t="str">
        <f>IF(AND(E6=0,E7=0),"",IF(AND(E6&gt;0,E7=0),E6,IF(AND(E6=0,E7&gt;0),E7,IF(E6&gt;E7,E7,E6))))</f>
        <v/>
      </c>
      <c r="H6" s="122" t="str">
        <f>IF(AND(E6=0,E7=0),"",IF(AND(E6&gt;0,E7=0),F6,IF(AND(E6=0,E7&gt;0),F7,IF(E6&gt;E7,F6+F7,F6+F7))))</f>
        <v/>
      </c>
      <c r="I6" s="6"/>
    </row>
    <row r="7" spans="1:60" ht="15" customHeight="1" thickBot="1" x14ac:dyDescent="0.3">
      <c r="B7" s="19" t="s">
        <v>9</v>
      </c>
      <c r="C7" s="20">
        <v>12</v>
      </c>
      <c r="D7" s="6"/>
      <c r="E7" s="92"/>
      <c r="F7" s="21" t="str">
        <f t="shared" si="0"/>
        <v/>
      </c>
      <c r="G7" s="121"/>
      <c r="H7" s="123"/>
      <c r="I7" s="6"/>
    </row>
    <row r="8" spans="1:60" ht="15" customHeight="1" x14ac:dyDescent="0.25">
      <c r="B8" s="22" t="s">
        <v>10</v>
      </c>
      <c r="C8" s="23">
        <v>12</v>
      </c>
      <c r="D8" s="6"/>
      <c r="E8" s="91"/>
      <c r="F8" s="18" t="str">
        <f t="shared" si="0"/>
        <v/>
      </c>
      <c r="G8" s="120" t="str">
        <f>IF(AND(E8=0,E9=0),"",IF(AND(E8&gt;0,E9=0),E8,IF(AND(E8=0,E9&gt;0),E9,IF(E8&gt;E9,E9,E8))))</f>
        <v/>
      </c>
      <c r="H8" s="122" t="str">
        <f>IF(AND(E8=0,E9=0),"",IF(AND(E8&gt;0,E9=0),F8,IF(AND(E8=0,E9&gt;0),F9,IF(E8&gt;E9,F8+F9,F8+F9))))</f>
        <v/>
      </c>
      <c r="I8" s="6"/>
    </row>
    <row r="9" spans="1:60" ht="15" customHeight="1" thickBot="1" x14ac:dyDescent="0.3">
      <c r="B9" s="19" t="s">
        <v>11</v>
      </c>
      <c r="C9" s="20">
        <v>12</v>
      </c>
      <c r="D9" s="6"/>
      <c r="E9" s="94"/>
      <c r="F9" s="21" t="str">
        <f t="shared" si="0"/>
        <v/>
      </c>
      <c r="G9" s="121"/>
      <c r="H9" s="123"/>
      <c r="I9" s="6"/>
    </row>
    <row r="10" spans="1:60" ht="15" customHeight="1" x14ac:dyDescent="0.25">
      <c r="B10" s="24" t="s">
        <v>12</v>
      </c>
      <c r="C10" s="25">
        <v>12</v>
      </c>
      <c r="D10" s="6"/>
      <c r="E10" s="95"/>
      <c r="F10" s="26" t="str">
        <f>IF(AND(E10&lt;=4,E10&gt;=1),$C10,"")</f>
        <v/>
      </c>
      <c r="G10" s="27" t="str">
        <f>IF(E10=0,"",E10)</f>
        <v/>
      </c>
      <c r="H10" s="28" t="str">
        <f>IF(E10=0,"",F10)</f>
        <v/>
      </c>
      <c r="I10" s="6"/>
    </row>
    <row r="11" spans="1:60" ht="15" customHeight="1" thickBot="1" x14ac:dyDescent="0.3">
      <c r="B11" s="29" t="s">
        <v>13</v>
      </c>
      <c r="C11" s="30">
        <v>10</v>
      </c>
      <c r="D11" s="6"/>
      <c r="E11" s="96"/>
      <c r="F11" s="31" t="str">
        <f>IF(AND(E11&lt;=4,E11&gt;=1),$C11,"")</f>
        <v/>
      </c>
      <c r="G11" s="32" t="str">
        <f>IF(E11=0,"",E11)</f>
        <v/>
      </c>
      <c r="H11" s="33" t="str">
        <f>IF(E11=0,"",F11)</f>
        <v/>
      </c>
      <c r="I11" s="6"/>
    </row>
    <row r="12" spans="1:60" ht="15" customHeight="1" x14ac:dyDescent="0.25">
      <c r="B12" s="34" t="s">
        <v>14</v>
      </c>
      <c r="C12" s="35">
        <v>9</v>
      </c>
      <c r="D12" s="6"/>
      <c r="E12" s="97"/>
      <c r="F12" s="36" t="str">
        <f t="shared" si="0"/>
        <v/>
      </c>
      <c r="G12" s="116" t="str">
        <f>IF(AND(E12=0,E13=0),"",IF(AND(E12&gt;0,E13=0),E12,IF(AND(E12=0,E13&gt;0),E13,IF(E12&gt;E13,E13,E12))))</f>
        <v/>
      </c>
      <c r="H12" s="118" t="str">
        <f>IF(AND(E12=0,E13=0),"",IF(AND(E12&gt;0,E13=0),F12,IF(AND(E12=0,E13&gt;0),F13,IF(E12&gt;E13,F12+F13,F12+F13))))</f>
        <v/>
      </c>
      <c r="I12" s="6"/>
    </row>
    <row r="13" spans="1:60" ht="15" customHeight="1" thickBot="1" x14ac:dyDescent="0.3">
      <c r="B13" s="37" t="s">
        <v>15</v>
      </c>
      <c r="C13" s="38">
        <v>9</v>
      </c>
      <c r="D13" s="6"/>
      <c r="E13" s="98"/>
      <c r="F13" s="39" t="str">
        <f t="shared" si="0"/>
        <v/>
      </c>
      <c r="G13" s="117"/>
      <c r="H13" s="119"/>
      <c r="I13" s="6"/>
    </row>
    <row r="14" spans="1:60" ht="15" customHeight="1" x14ac:dyDescent="0.25">
      <c r="B14" s="34" t="s">
        <v>16</v>
      </c>
      <c r="C14" s="40">
        <v>9</v>
      </c>
      <c r="D14" s="6"/>
      <c r="E14" s="97"/>
      <c r="F14" s="36" t="str">
        <f t="shared" si="0"/>
        <v/>
      </c>
      <c r="G14" s="116" t="str">
        <f>IF(AND(E14=0,E15=0),"",IF(AND(E14&gt;0,E15=0),E14,IF(AND(E14=0,E15&gt;0),E15,IF(E14&gt;E15,E15,E14))))</f>
        <v/>
      </c>
      <c r="H14" s="118" t="str">
        <f>IF(AND(E14=0,E15=0),"",IF(AND(E14&gt;0,E15=0),F14,IF(AND(E14=0,E15&gt;0),F15,IF(E14&gt;E15,F14+F15,F14+F15))))</f>
        <v/>
      </c>
      <c r="I14" s="6"/>
    </row>
    <row r="15" spans="1:60" ht="15" customHeight="1" thickBot="1" x14ac:dyDescent="0.3">
      <c r="B15" s="41" t="s">
        <v>17</v>
      </c>
      <c r="C15" s="38">
        <v>9</v>
      </c>
      <c r="D15" s="6"/>
      <c r="E15" s="98"/>
      <c r="F15" s="39" t="str">
        <f t="shared" si="0"/>
        <v/>
      </c>
      <c r="G15" s="117"/>
      <c r="H15" s="119"/>
      <c r="I15" s="6"/>
    </row>
    <row r="16" spans="1:60" ht="15" customHeight="1" x14ac:dyDescent="0.25">
      <c r="B16" s="34" t="s">
        <v>18</v>
      </c>
      <c r="C16" s="40">
        <v>6</v>
      </c>
      <c r="D16" s="6"/>
      <c r="E16" s="97"/>
      <c r="F16" s="36" t="str">
        <f t="shared" si="0"/>
        <v/>
      </c>
      <c r="G16" s="116" t="str">
        <f>IF(AND(E16=0,E17=0),"",IF(AND(E16&gt;0,E17=0),E16,IF(AND(E16=0,E17&gt;0),E17,IF(E16&gt;E17,E17,E16))))</f>
        <v/>
      </c>
      <c r="H16" s="118" t="str">
        <f>IF(AND(E16=0,E17=0),"",IF(AND(E16&gt;0,E17=0),F16,IF(AND(E16=0,E17&gt;0),F17,IF(E16&gt;E17,F16+F17,F16+F17))))</f>
        <v/>
      </c>
      <c r="I16" s="6"/>
    </row>
    <row r="17" spans="1:60" ht="15" customHeight="1" thickBot="1" x14ac:dyDescent="0.3">
      <c r="B17" s="37" t="s">
        <v>19</v>
      </c>
      <c r="C17" s="42">
        <v>7</v>
      </c>
      <c r="D17" s="6"/>
      <c r="E17" s="98"/>
      <c r="F17" s="39" t="str">
        <f t="shared" si="0"/>
        <v/>
      </c>
      <c r="G17" s="117"/>
      <c r="H17" s="119"/>
      <c r="I17" s="6"/>
    </row>
    <row r="18" spans="1:60" ht="15" customHeight="1" x14ac:dyDescent="0.25">
      <c r="B18" s="43" t="s">
        <v>20</v>
      </c>
      <c r="C18" s="44">
        <v>12</v>
      </c>
      <c r="D18" s="6"/>
      <c r="E18" s="99"/>
      <c r="F18" s="45" t="str">
        <f>IF(AND(E18&lt;=4,E18&gt;=1),$C18,"")</f>
        <v/>
      </c>
      <c r="G18" s="46" t="str">
        <f>IF(E18=0,"",E18)</f>
        <v/>
      </c>
      <c r="H18" s="47" t="str">
        <f>IF(E18=0,"",F18)</f>
        <v/>
      </c>
      <c r="I18" s="6"/>
    </row>
    <row r="19" spans="1:60" ht="15" customHeight="1" x14ac:dyDescent="0.25">
      <c r="B19" s="43" t="s">
        <v>21</v>
      </c>
      <c r="C19" s="44">
        <v>6</v>
      </c>
      <c r="D19" s="6"/>
      <c r="E19" s="99"/>
      <c r="F19" s="45" t="str">
        <f>IF(AND(E19&lt;=4,E19&gt;=1),$C19,"")</f>
        <v/>
      </c>
      <c r="G19" s="46" t="str">
        <f>IF(E19=0,"",E19)</f>
        <v/>
      </c>
      <c r="H19" s="47" t="str">
        <f>IF(E19=0,"",F19)</f>
        <v/>
      </c>
      <c r="I19" s="6"/>
    </row>
    <row r="20" spans="1:60" ht="15" customHeight="1" thickBot="1" x14ac:dyDescent="0.3">
      <c r="B20" s="43" t="s">
        <v>22</v>
      </c>
      <c r="C20" s="44">
        <v>9</v>
      </c>
      <c r="D20" s="6"/>
      <c r="E20" s="99"/>
      <c r="F20" s="45" t="str">
        <f>IF(AND(E20&lt;=4,E20&gt;=1),$C20,"")</f>
        <v/>
      </c>
      <c r="G20" s="46" t="str">
        <f>IF(E20=0,"",E20)</f>
        <v/>
      </c>
      <c r="H20" s="47" t="str">
        <f>IF(E20=0,"",F20)</f>
        <v/>
      </c>
      <c r="I20" s="6"/>
    </row>
    <row r="21" spans="1:60" ht="15" customHeight="1" x14ac:dyDescent="0.25">
      <c r="B21" s="48" t="s">
        <v>23</v>
      </c>
      <c r="C21" s="49">
        <v>8</v>
      </c>
      <c r="D21" s="6"/>
      <c r="E21" s="100"/>
      <c r="F21" s="50" t="str">
        <f t="shared" si="0"/>
        <v/>
      </c>
      <c r="G21" s="112" t="str">
        <f>IF(AND(E21=0,E22=0),"",IF(AND(E21&gt;0,E22=0),E21,IF(AND(E21=0,E22&gt;0),E22,IF(E21&gt;E22,E22,E21))))</f>
        <v/>
      </c>
      <c r="H21" s="114" t="str">
        <f>IF(AND(E21=0,E22=0),"",IF(AND(E21&gt;0,E22=0),F21,IF(AND(E21=0,E22&gt;0),F22,IF(E21&gt;E22,F21+F22,F21+F22))))</f>
        <v/>
      </c>
      <c r="I21" s="6"/>
    </row>
    <row r="22" spans="1:60" ht="15" customHeight="1" thickBot="1" x14ac:dyDescent="0.3">
      <c r="B22" s="51" t="s">
        <v>24</v>
      </c>
      <c r="C22" s="52">
        <v>9</v>
      </c>
      <c r="D22" s="6"/>
      <c r="E22" s="101"/>
      <c r="F22" s="53" t="str">
        <f t="shared" si="0"/>
        <v/>
      </c>
      <c r="G22" s="113"/>
      <c r="H22" s="115"/>
      <c r="I22" s="6"/>
    </row>
    <row r="23" spans="1:60" ht="15" customHeight="1" x14ac:dyDescent="0.25">
      <c r="B23" s="54" t="s">
        <v>25</v>
      </c>
      <c r="C23" s="55">
        <v>10</v>
      </c>
      <c r="D23" s="6"/>
      <c r="E23" s="100"/>
      <c r="F23" s="50" t="str">
        <f t="shared" si="0"/>
        <v/>
      </c>
      <c r="G23" s="112" t="str">
        <f>IF(AND(E23=0,E24=0),"",IF(AND(E23&gt;0,E24=0),E23,IF(AND(E23=0,E24&gt;0),E24,IF(E23&gt;E24,E24,E23))))</f>
        <v/>
      </c>
      <c r="H23" s="114" t="str">
        <f>IF(AND(E23=0,E24=0),"",IF(AND(E23&gt;0,E24=0),F23,IF(AND(E23=0,E24&gt;0),F24,IF(E23&gt;E24,F23+F24,F23+F24))))</f>
        <v/>
      </c>
      <c r="I23" s="6"/>
    </row>
    <row r="24" spans="1:60" ht="15" customHeight="1" thickBot="1" x14ac:dyDescent="0.3">
      <c r="B24" s="51" t="s">
        <v>26</v>
      </c>
      <c r="C24" s="56">
        <v>14</v>
      </c>
      <c r="D24" s="6"/>
      <c r="E24" s="101"/>
      <c r="F24" s="53" t="str">
        <f t="shared" si="0"/>
        <v/>
      </c>
      <c r="G24" s="113"/>
      <c r="H24" s="115"/>
      <c r="I24" s="6"/>
    </row>
    <row r="25" spans="1:60" ht="15" customHeight="1" thickBot="1" x14ac:dyDescent="0.3">
      <c r="B25" s="57" t="s">
        <v>27</v>
      </c>
      <c r="C25" s="58">
        <v>6</v>
      </c>
      <c r="D25" s="6"/>
      <c r="E25" s="102"/>
      <c r="F25" s="59" t="str">
        <f t="shared" si="0"/>
        <v/>
      </c>
      <c r="G25" s="60" t="str">
        <f t="shared" ref="G25" si="1">IF(E25=0,"",E25)</f>
        <v/>
      </c>
      <c r="H25" s="61" t="str">
        <f t="shared" ref="H25:H27" si="2">IF(E25=0,"",F25)</f>
        <v/>
      </c>
      <c r="I25" s="6"/>
    </row>
    <row r="26" spans="1:60" ht="15" customHeight="1" x14ac:dyDescent="0.25">
      <c r="B26" s="62" t="s">
        <v>28</v>
      </c>
      <c r="C26" s="63">
        <v>6</v>
      </c>
      <c r="D26" s="6"/>
      <c r="E26" s="103"/>
      <c r="F26" s="64" t="str">
        <f>IF(AND(E26&lt;=4,E26&gt;=1),$C26,"")</f>
        <v/>
      </c>
      <c r="G26" s="65"/>
      <c r="H26" s="66" t="str">
        <f t="shared" si="2"/>
        <v/>
      </c>
      <c r="I26" s="6"/>
    </row>
    <row r="27" spans="1:60" ht="15" customHeight="1" thickBot="1" x14ac:dyDescent="0.3">
      <c r="B27" s="67" t="s">
        <v>29</v>
      </c>
      <c r="C27" s="68">
        <v>8</v>
      </c>
      <c r="D27" s="6"/>
      <c r="E27" s="104"/>
      <c r="F27" s="69" t="str">
        <f>IF(AND(E27&lt;=4,E27&gt;=1),$C27,"")</f>
        <v/>
      </c>
      <c r="G27" s="70"/>
      <c r="H27" s="71" t="str">
        <f t="shared" si="2"/>
        <v/>
      </c>
      <c r="I27" s="6"/>
    </row>
    <row r="28" spans="1:60" s="75" customFormat="1" ht="24" customHeight="1" x14ac:dyDescent="0.25">
      <c r="A28" s="6"/>
      <c r="B28" s="72" t="s">
        <v>30</v>
      </c>
      <c r="C28" s="73">
        <v>9</v>
      </c>
      <c r="D28" s="15"/>
      <c r="E28" s="105" t="str">
        <f>IF(E29=0,"",SUM(E29))</f>
        <v/>
      </c>
      <c r="F28" s="74" t="str">
        <f>IF(AND(E28&lt;=4,E28&gt;=1),$C28,"")</f>
        <v/>
      </c>
      <c r="G28" s="110" t="str">
        <f>IF(E29=0,"",E29)</f>
        <v/>
      </c>
      <c r="H28" s="111" t="str">
        <f>IF(E29=0,"",SUM(F28:F29))</f>
        <v/>
      </c>
      <c r="I28" s="6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s="75" customFormat="1" ht="15" customHeight="1" thickBot="1" x14ac:dyDescent="0.3">
      <c r="A29" s="6"/>
      <c r="B29" s="76" t="s">
        <v>31</v>
      </c>
      <c r="C29" s="77">
        <v>12</v>
      </c>
      <c r="D29" s="15"/>
      <c r="E29" s="78"/>
      <c r="F29" s="79" t="str">
        <f>IF(AND(E29&lt;=4,E29&gt;=1),$C29,"")</f>
        <v/>
      </c>
      <c r="G29" s="110"/>
      <c r="H29" s="111"/>
      <c r="I29" s="6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75" customFormat="1" ht="36.75" thickBot="1" x14ac:dyDescent="0.3">
      <c r="A30" s="6"/>
      <c r="B30" s="80" t="s">
        <v>32</v>
      </c>
      <c r="C30" s="81">
        <f>SUM(C4:C29)</f>
        <v>240</v>
      </c>
      <c r="D30" s="15"/>
      <c r="E30" s="82" t="str">
        <f>IF(E4=0,"",SUM(E4:E29)/(COUNTIF(F4:F29,"&gt;0")))</f>
        <v/>
      </c>
      <c r="F30" s="83" t="str">
        <f>IF(E4=0,"",SUM(F4:F25)+SUM(F28:F29))</f>
        <v/>
      </c>
      <c r="G30" s="84" t="str">
        <f>IF(E4=0,"",ROUNDDOWN(SUM(PRODUCT(G4,H4),PRODUCT(G6,H6),PRODUCT(G8,H8),PRODUCT(G12,H12),PRODUCT(G14,H14),PRODUCT(G16,H16),PRODUCT(G21,H21),PRODUCT(G23,H23),PRODUCT(G10,H10),PRODUCT(G18,H18),PRODUCT(G19,H19),PRODUCT(G20,H20),PRODUCT(G11,H11),PRODUCT(G25,H25),PRODUCT(G28,H28))/F30,1))</f>
        <v/>
      </c>
      <c r="H30" s="85" t="str">
        <f>IF(E4=0,"",SUM(H4:H29))</f>
        <v/>
      </c>
      <c r="I30" s="6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</row>
    <row r="31" spans="1:60" s="75" customFormat="1" ht="37.5" customHeight="1" thickBot="1" x14ac:dyDescent="0.3">
      <c r="A31" s="86"/>
      <c r="B31" s="108" t="s">
        <v>34</v>
      </c>
      <c r="C31" s="109"/>
      <c r="D31" s="87"/>
      <c r="E31" s="88" t="str">
        <f>IF(E4=0,"",SUM(E4:E25)/(COUNTIF(F4:F25,"&gt;0")))</f>
        <v/>
      </c>
      <c r="F31" s="89" t="str">
        <f>IF(E29=0,"",IF(AND(E29=1,E31&lt;1.31),"Ja","Nein"))</f>
        <v/>
      </c>
      <c r="G31" s="106"/>
      <c r="H31" s="107"/>
      <c r="I31" s="86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ht="15" customHeight="1" x14ac:dyDescent="0.25">
      <c r="D32" s="90"/>
      <c r="E32" s="90"/>
    </row>
  </sheetData>
  <sheetProtection password="B49E" sheet="1" objects="1" scenarios="1" selectLockedCells="1"/>
  <mergeCells count="21">
    <mergeCell ref="G4:G5"/>
    <mergeCell ref="H4:H5"/>
    <mergeCell ref="C2:C3"/>
    <mergeCell ref="E2:H2"/>
    <mergeCell ref="G12:G13"/>
    <mergeCell ref="H12:H13"/>
    <mergeCell ref="G8:G9"/>
    <mergeCell ref="H8:H9"/>
    <mergeCell ref="G6:G7"/>
    <mergeCell ref="H6:H7"/>
    <mergeCell ref="G21:G22"/>
    <mergeCell ref="H21:H22"/>
    <mergeCell ref="G16:G17"/>
    <mergeCell ref="H16:H17"/>
    <mergeCell ref="G14:G15"/>
    <mergeCell ref="H14:H15"/>
    <mergeCell ref="B31:C31"/>
    <mergeCell ref="G28:G29"/>
    <mergeCell ref="H28:H29"/>
    <mergeCell ref="G23:G24"/>
    <mergeCell ref="H23:H24"/>
  </mergeCells>
  <printOptions horizontalCentered="1" verticalCentered="1"/>
  <pageMargins left="3.937007874015748E-2" right="3.937007874015748E-2" top="0" bottom="0" header="0.31496062992125984" footer="0.31496062992125984"/>
  <pageSetup paperSize="9" scale="61" orientation="landscape" r:id="rId1"/>
  <ignoredErrors>
    <ignoredError sqref="E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Notenspiegel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Thiele, Ingo</dc:creator>
  <cp:lastModifiedBy>Thiele, Ingo</cp:lastModifiedBy>
  <dcterms:created xsi:type="dcterms:W3CDTF">2017-06-06T10:27:36Z</dcterms:created>
  <dcterms:modified xsi:type="dcterms:W3CDTF">2017-06-07T13:29:20Z</dcterms:modified>
</cp:coreProperties>
</file>