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Anerkennung von Prüfungsleistungen\Duisburg\Angewandte Informatik\"/>
    </mc:Choice>
  </mc:AlternateContent>
  <workbookProtection lockWindows="1"/>
  <bookViews>
    <workbookView xWindow="0" yWindow="0" windowWidth="16380" windowHeight="8190" tabRatio="991"/>
  </bookViews>
  <sheets>
    <sheet name="Formular" sheetId="1" r:id="rId1"/>
    <sheet name="Prüfungen Studiengang" sheetId="2" r:id="rId2"/>
  </sheets>
  <definedNames>
    <definedName name="_xlnm._FilterDatabase" localSheetId="0">Formular!$B$10:$B$60</definedName>
    <definedName name="_xlnm.Print_Area" localSheetId="0">Formular!$B$1:$N$107</definedName>
    <definedName name="_xlnm.Print_Area" localSheetId="1">'Prüfungen Studiengang'!$A$1:$E$224</definedName>
    <definedName name="Print_Area_0" localSheetId="0">Formular!$B$1:$N$107</definedName>
    <definedName name="Print_Area_0" localSheetId="1">'Prüfungen Studiengang'!$A$1:$E$224</definedName>
    <definedName name="Print_Area_0_0" localSheetId="0">Formular!$B$1:$N$107</definedName>
    <definedName name="Print_Area_0_0" localSheetId="1">'Prüfungen Studiengang'!$A$1:$E$224</definedName>
    <definedName name="Z_38361E96_C2A6_4991_ACAC_0C359CB3CB75_.wvu.FilterData" localSheetId="0">Formular!$B$10:$B$60</definedName>
    <definedName name="Z_38361E96_C2A6_4991_ACAC_0C359CB3CB75_.wvu.PrintArea" localSheetId="0">Formular!$B$1:$N$107</definedName>
  </definedNames>
  <calcPr calcId="152511"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L58" i="1" l="1"/>
  <c r="K59" i="1" s="1"/>
  <c r="L57" i="1"/>
  <c r="J57" i="1"/>
  <c r="H57" i="1"/>
  <c r="L56" i="1"/>
  <c r="J56" i="1"/>
  <c r="H56" i="1"/>
  <c r="L55" i="1"/>
  <c r="J55" i="1"/>
  <c r="H55" i="1"/>
  <c r="L54" i="1"/>
  <c r="J54" i="1"/>
  <c r="H54" i="1"/>
  <c r="L53" i="1"/>
  <c r="J53" i="1"/>
  <c r="H53" i="1"/>
  <c r="L52" i="1"/>
  <c r="J52" i="1"/>
  <c r="H52" i="1"/>
  <c r="L51" i="1"/>
  <c r="J51" i="1"/>
  <c r="H51" i="1"/>
  <c r="L50" i="1"/>
  <c r="J50" i="1"/>
  <c r="H50" i="1"/>
  <c r="L49" i="1"/>
  <c r="J49" i="1"/>
  <c r="H49" i="1"/>
  <c r="L48" i="1"/>
  <c r="J48" i="1"/>
  <c r="H48" i="1"/>
  <c r="L47" i="1"/>
  <c r="J47" i="1"/>
  <c r="H47" i="1"/>
  <c r="L46" i="1"/>
  <c r="J46" i="1"/>
  <c r="H46" i="1"/>
  <c r="L45" i="1"/>
  <c r="J45" i="1"/>
  <c r="H45" i="1"/>
  <c r="L44" i="1"/>
  <c r="J44" i="1"/>
  <c r="H44" i="1"/>
  <c r="L43" i="1"/>
  <c r="J43" i="1"/>
  <c r="H43" i="1"/>
  <c r="L42" i="1"/>
  <c r="J42" i="1"/>
  <c r="H42" i="1"/>
  <c r="L41" i="1"/>
  <c r="J41" i="1"/>
  <c r="H41" i="1"/>
  <c r="L40" i="1"/>
  <c r="J40" i="1"/>
  <c r="H40" i="1"/>
  <c r="L39" i="1"/>
  <c r="J39" i="1"/>
  <c r="H39" i="1"/>
  <c r="L38" i="1"/>
  <c r="J38" i="1"/>
  <c r="H38" i="1"/>
  <c r="L37" i="1"/>
  <c r="J37" i="1"/>
  <c r="H37" i="1"/>
  <c r="L36" i="1"/>
  <c r="J36" i="1"/>
  <c r="H36" i="1"/>
  <c r="L35" i="1"/>
  <c r="J35" i="1"/>
  <c r="H35" i="1"/>
  <c r="L34" i="1"/>
  <c r="J34" i="1"/>
  <c r="H34" i="1"/>
  <c r="L33" i="1"/>
  <c r="J33" i="1"/>
  <c r="H33" i="1"/>
  <c r="L32" i="1"/>
  <c r="J32" i="1"/>
  <c r="H32" i="1"/>
  <c r="L31" i="1"/>
  <c r="J31" i="1"/>
  <c r="H31" i="1"/>
  <c r="L30" i="1"/>
  <c r="J30" i="1"/>
  <c r="H30" i="1"/>
  <c r="L29" i="1"/>
  <c r="J29" i="1"/>
  <c r="H29" i="1"/>
  <c r="L28" i="1"/>
  <c r="J28" i="1"/>
  <c r="H28" i="1"/>
  <c r="L27" i="1"/>
  <c r="J27" i="1"/>
  <c r="H27" i="1"/>
  <c r="L26" i="1"/>
  <c r="J26" i="1"/>
  <c r="H26" i="1"/>
  <c r="L25" i="1"/>
  <c r="J25" i="1"/>
  <c r="H25" i="1"/>
  <c r="L24" i="1"/>
  <c r="J24" i="1"/>
  <c r="H24" i="1"/>
  <c r="L23" i="1"/>
  <c r="J23" i="1"/>
  <c r="H23" i="1"/>
  <c r="L22" i="1"/>
  <c r="J22" i="1"/>
  <c r="H22" i="1"/>
  <c r="L21" i="1"/>
  <c r="J21" i="1"/>
  <c r="H21" i="1"/>
  <c r="L20" i="1"/>
  <c r="J20" i="1"/>
  <c r="H20" i="1"/>
  <c r="L19" i="1"/>
  <c r="J19" i="1"/>
  <c r="H19" i="1"/>
  <c r="L18" i="1"/>
  <c r="J18" i="1"/>
  <c r="H18" i="1"/>
  <c r="L17" i="1"/>
  <c r="J17" i="1"/>
  <c r="H17" i="1"/>
  <c r="L16" i="1"/>
  <c r="J16" i="1"/>
  <c r="H16" i="1"/>
  <c r="L15" i="1"/>
  <c r="J15" i="1"/>
  <c r="H15" i="1"/>
  <c r="L14" i="1"/>
  <c r="J14" i="1"/>
  <c r="H14" i="1"/>
  <c r="L13" i="1"/>
  <c r="J13" i="1"/>
  <c r="H13" i="1"/>
  <c r="L12" i="1"/>
  <c r="J12" i="1"/>
  <c r="H12" i="1"/>
  <c r="L11" i="1"/>
  <c r="J11" i="1"/>
  <c r="H11" i="1"/>
  <c r="N7" i="1"/>
  <c r="D7" i="1"/>
  <c r="I60" i="1" l="1"/>
</calcChain>
</file>

<file path=xl/sharedStrings.xml><?xml version="1.0" encoding="utf-8"?>
<sst xmlns="http://schemas.openxmlformats.org/spreadsheetml/2006/main" count="184" uniqueCount="128">
  <si>
    <t>Antrag auf Anerkennung von Studien- und Prüfungsleistungen</t>
  </si>
  <si>
    <r>
      <rPr>
        <sz val="12"/>
        <color rgb="FF000000"/>
        <rFont val="Calibri"/>
        <family val="2"/>
        <charset val="1"/>
      </rPr>
      <t xml:space="preserve">(einzureichen per E-Mail bei </t>
    </r>
    <r>
      <rPr>
        <b/>
        <sz val="12"/>
        <color rgb="FF000000"/>
        <rFont val="Calibri"/>
        <family val="2"/>
        <charset val="1"/>
      </rPr>
      <t>der zuständigen Sachbearbeitung im Bereich Prüfungswesen</t>
    </r>
    <r>
      <rPr>
        <sz val="12"/>
        <color rgb="FF000000"/>
        <rFont val="Calibri"/>
        <family val="2"/>
        <charset val="1"/>
      </rPr>
      <t xml:space="preserve"> unter Beachtung der Ausschlussfristen)</t>
    </r>
  </si>
  <si>
    <t>Name, Vorname:</t>
  </si>
  <si>
    <t>Anschrift:</t>
  </si>
  <si>
    <t>Telefon, Email:</t>
  </si>
  <si>
    <r>
      <rPr>
        <b/>
        <sz val="12"/>
        <color rgb="FF000000"/>
        <rFont val="Calibri"/>
        <family val="2"/>
        <charset val="1"/>
      </rPr>
      <t xml:space="preserve">Matrikelnummer:
</t>
    </r>
    <r>
      <rPr>
        <b/>
        <sz val="8"/>
        <color rgb="FF000000"/>
        <rFont val="Calibri"/>
        <family val="2"/>
        <charset val="1"/>
      </rPr>
      <t>(sofern bereits an der UDE immatrikuliert)</t>
    </r>
  </si>
  <si>
    <t>Anrechnung für folgenden
Abschluss/Studiengang:</t>
  </si>
  <si>
    <t>Regelstudienzeit:</t>
  </si>
  <si>
    <t>Durch Antragsteller/in auszufüllen!</t>
  </si>
  <si>
    <r>
      <rPr>
        <b/>
        <sz val="12"/>
        <color rgb="FF000000"/>
        <rFont val="Calibri"/>
        <family val="2"/>
        <charset val="1"/>
      </rPr>
      <t>Eintrag durch</t>
    </r>
    <r>
      <rPr>
        <sz val="12"/>
        <color rgb="FF000000"/>
        <rFont val="Calibri"/>
        <family val="2"/>
        <charset val="1"/>
      </rPr>
      <t xml:space="preserve"> den </t>
    </r>
    <r>
      <rPr>
        <sz val="12"/>
        <color rgb="FFFF0000"/>
        <rFont val="Calibri"/>
        <family val="2"/>
        <charset val="1"/>
      </rPr>
      <t>Prüfungsausschuss / Prüfer/in</t>
    </r>
    <r>
      <rPr>
        <sz val="12"/>
        <color rgb="FF000000"/>
        <rFont val="Calibri"/>
        <family val="2"/>
        <charset val="1"/>
      </rPr>
      <t xml:space="preserve"> / </t>
    </r>
    <r>
      <rPr>
        <sz val="12"/>
        <color rgb="FF0070C0"/>
        <rFont val="Calibri"/>
        <family val="2"/>
        <charset val="1"/>
      </rPr>
      <t>Bereich Prüfungswesen</t>
    </r>
  </si>
  <si>
    <t>Bereits abgelegte Prüfungsleistungen</t>
  </si>
  <si>
    <t>Antrag auf Anerkennung</t>
  </si>
  <si>
    <r>
      <rPr>
        <sz val="12"/>
        <color rgb="FF000000"/>
        <rFont val="Calibri"/>
        <family val="2"/>
        <charset val="1"/>
      </rPr>
      <t xml:space="preserve">
Titel der </t>
    </r>
    <r>
      <rPr>
        <b/>
        <sz val="12"/>
        <color rgb="FF000000"/>
        <rFont val="Calibri"/>
        <family val="2"/>
        <charset val="1"/>
      </rPr>
      <t>bereits
abgelegten</t>
    </r>
    <r>
      <rPr>
        <sz val="12"/>
        <color rgb="FF000000"/>
        <rFont val="Calibri"/>
        <family val="2"/>
        <charset val="1"/>
      </rPr>
      <t xml:space="preserve"> Prüfung**
</t>
    </r>
    <r>
      <rPr>
        <sz val="8"/>
        <color rgb="FF000000"/>
        <rFont val="Calibri"/>
        <family val="2"/>
        <charset val="1"/>
      </rPr>
      <t xml:space="preserve">
Bitte nur eine Prüfung pro Zeile eintragen!
(Bezeichung laut Transcript)</t>
    </r>
  </si>
  <si>
    <r>
      <rPr>
        <sz val="12"/>
        <color rgb="FF000000"/>
        <rFont val="Calibri"/>
        <family val="2"/>
        <charset val="1"/>
      </rPr>
      <t xml:space="preserve">
Prüfungsform
</t>
    </r>
    <r>
      <rPr>
        <sz val="8"/>
        <color rgb="FF000000"/>
        <rFont val="Calibri"/>
        <family val="2"/>
        <charset val="1"/>
      </rPr>
      <t>(Klausur,
Hausarbeit,
mdl. Prüfung etc.)</t>
    </r>
  </si>
  <si>
    <r>
      <rPr>
        <sz val="12"/>
        <color rgb="FF000000"/>
        <rFont val="Calibri"/>
        <family val="2"/>
        <charset val="1"/>
      </rPr>
      <t xml:space="preserve">
Erworbene Credits
</t>
    </r>
    <r>
      <rPr>
        <sz val="8"/>
        <color rgb="FF000000"/>
        <rFont val="Calibri"/>
        <family val="2"/>
        <charset val="1"/>
      </rPr>
      <t xml:space="preserve">
(laut Transcript)</t>
    </r>
  </si>
  <si>
    <r>
      <rPr>
        <sz val="12"/>
        <color rgb="FF000000"/>
        <rFont val="Calibri"/>
        <family val="2"/>
        <charset val="1"/>
      </rPr>
      <t xml:space="preserve">
Note
</t>
    </r>
    <r>
      <rPr>
        <sz val="8"/>
        <color rgb="FF000000"/>
        <rFont val="Calibri"/>
        <family val="2"/>
        <charset val="1"/>
      </rPr>
      <t xml:space="preserve">
(laut
Transcript)</t>
    </r>
  </si>
  <si>
    <t xml:space="preserve">
Lfd. Nr.</t>
  </si>
  <si>
    <r>
      <rPr>
        <b/>
        <sz val="12"/>
        <color rgb="FF000000"/>
        <rFont val="Calibri"/>
        <family val="2"/>
        <charset val="1"/>
      </rPr>
      <t xml:space="preserve">
für folgende Prüfungen</t>
    </r>
    <r>
      <rPr>
        <sz val="12"/>
        <color rgb="FF000000"/>
        <rFont val="Calibri"/>
        <family val="2"/>
        <charset val="1"/>
      </rPr>
      <t xml:space="preserve">:
</t>
    </r>
    <r>
      <rPr>
        <sz val="8"/>
        <color rgb="FF000000"/>
        <rFont val="Calibri"/>
        <family val="2"/>
        <charset val="1"/>
      </rPr>
      <t xml:space="preserve">
(Bitte nur die laufende Nummer aus der Anlage "Prüfungen Studiengang" eintragen;  der Name der Prüfung wird automatisiert ergänzt)</t>
    </r>
  </si>
  <si>
    <t xml:space="preserve">
Lfd. 
Nr.</t>
  </si>
  <si>
    <r>
      <rPr>
        <b/>
        <sz val="12"/>
        <color rgb="FF000000"/>
        <rFont val="Calibri"/>
        <family val="2"/>
        <charset val="1"/>
      </rPr>
      <t xml:space="preserve">
Prüfung wird anerkannt für: 
</t>
    </r>
    <r>
      <rPr>
        <sz val="12"/>
        <color rgb="FF000000"/>
        <rFont val="Calibri"/>
        <family val="2"/>
        <charset val="1"/>
      </rPr>
      <t>Pool / Prüfungsnr. / Prüfung</t>
    </r>
  </si>
  <si>
    <r>
      <rPr>
        <b/>
        <sz val="14"/>
        <color rgb="FF000000"/>
        <rFont val="Calibri"/>
        <family val="2"/>
        <charset val="1"/>
      </rPr>
      <t xml:space="preserve">
</t>
    </r>
    <r>
      <rPr>
        <b/>
        <sz val="8"/>
        <color rgb="FF000000"/>
        <rFont val="Calibri"/>
        <family val="2"/>
        <charset val="1"/>
      </rPr>
      <t>Ja / Nein*</t>
    </r>
  </si>
  <si>
    <t xml:space="preserve">
Aner-
kannte
Credits</t>
  </si>
  <si>
    <t xml:space="preserve">
Über-
nommene
Note</t>
  </si>
  <si>
    <t xml:space="preserve">
Antrag
geprüft
durch:</t>
  </si>
  <si>
    <r>
      <rPr>
        <sz val="10"/>
        <color rgb="FF000000"/>
        <rFont val="Calibri"/>
        <family val="2"/>
        <charset val="1"/>
      </rPr>
      <t>Hinweis für Antragsteller:</t>
    </r>
    <r>
      <rPr>
        <b/>
        <sz val="10"/>
        <color rgb="FF000000"/>
        <rFont val="Calibri"/>
        <family val="2"/>
        <charset val="1"/>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</si>
  <si>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t>Summe der anerkannten Credits:</t>
  </si>
  <si>
    <t>Dieser Bescheid ist bei der Bewerbung für
ein höheres Fachsemester und bei der
Einschreibung  vorzulegen.</t>
  </si>
  <si>
    <t>(Anerkannte Credits x Regelstudienzeit : max. zu erwerbende Credits):</t>
  </si>
  <si>
    <r>
      <rPr>
        <sz val="12"/>
        <color rgb="FF000000"/>
        <rFont val="Calibri"/>
        <family val="2"/>
        <charset val="1"/>
      </rPr>
      <t xml:space="preserve">Ich beantrage einen Einstufungsbescheid:                </t>
    </r>
    <r>
      <rPr>
        <b/>
        <sz val="12"/>
        <color rgb="FF000000"/>
        <rFont val="Calibri"/>
        <family val="2"/>
        <charset val="1"/>
      </rPr>
      <t>/</t>
    </r>
    <r>
      <rPr>
        <sz val="12"/>
        <color rgb="FF000000"/>
        <rFont val="Calibri"/>
        <family val="2"/>
        <charset val="1"/>
      </rPr>
      <t xml:space="preserve">                     (Zutreffendes bitte anklicken)</t>
    </r>
  </si>
  <si>
    <t>** Einzureichende Unterlagen:</t>
  </si>
  <si>
    <t>Anlage 1: Transcript of Records</t>
  </si>
  <si>
    <t>Anlage 3: Prüfungsordnung</t>
  </si>
  <si>
    <t>Anlage 2: Auszug aus dem Modulhandbuch</t>
  </si>
  <si>
    <t>Anlage 4: ggf. Learning Agreement bei Leistungen im Ausland</t>
  </si>
  <si>
    <t>* Ablehnungsgründe (weitere Erläuterungen ggf. auf Seite 3 ergänzen):</t>
  </si>
  <si>
    <t>A - Nichtanerkennung wegen inhaltlicher Inkompatibilität</t>
  </si>
  <si>
    <t>C - Nichtanerkennung wegen nicht aussagekräftiger Unterlagen</t>
  </si>
  <si>
    <t>B - Nichtanerkennung wegen anderer vermittelter Kompetenzen</t>
  </si>
  <si>
    <t>D - Nichtanerkennung aus anderen Gründen</t>
  </si>
  <si>
    <t>Ausführliche Begründungen zu den Ablehnungen (A - D):</t>
  </si>
  <si>
    <t>Lfd. Nr.</t>
  </si>
  <si>
    <r>
      <rPr>
        <sz val="12"/>
        <color rgb="FF000000"/>
        <rFont val="Calibri"/>
        <family val="2"/>
        <charset val="1"/>
      </rPr>
      <t xml:space="preserve">Grund
</t>
    </r>
    <r>
      <rPr>
        <sz val="8"/>
        <color rgb="FF000000"/>
        <rFont val="Calibri"/>
        <family val="2"/>
        <charset val="1"/>
      </rPr>
      <t>(A, B, C oder D)</t>
    </r>
  </si>
  <si>
    <t>Begründung</t>
  </si>
  <si>
    <t>Rechtsmittelbelehrung:</t>
  </si>
  <si>
    <t>Gegen diesen Bescheid kann innerhalb eines Monats nach Bekanntgabe Klage erhoben werden. Die Klage ist schriftlich oder zur Niederschrift beim Urkundsbeamten der Geschäftsstelle des Verwaltungsgerichts Düsseldorf (Bastionstr. 39, 40213 Düsseldorf) einzureichen. Sollte die Frist durch das Verschulden eines von Ihnen Bevollmächtigten versäumt werden, würde dessen Verschulden Ihnen zugerechnet werden.</t>
  </si>
  <si>
    <t>Hinweis:</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</si>
  <si>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</si>
  <si>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Mit freundlichen Grüßen</t>
  </si>
  <si>
    <t>Für den/die Vorsitzende/n des Prüfungsausschusses</t>
  </si>
  <si>
    <t>Im Auftrag</t>
  </si>
  <si>
    <t>_____________________________________</t>
  </si>
  <si>
    <t>(Sachbearbeiter/in Bereich Prüfungswesen)</t>
  </si>
  <si>
    <t>Übersicht aller Prüfungsleistungen im Studiengang
Bachelor of Science Angewandte Informatik - Ing.- o. Med.informatik</t>
  </si>
  <si>
    <t>Studiengang:</t>
  </si>
  <si>
    <t>Bachelor of Science Angewandte Informatik - Ing.- o. Med.informatik</t>
  </si>
  <si>
    <t>Pool</t>
  </si>
  <si>
    <t>Prüf.Nr.</t>
  </si>
  <si>
    <t>Prüfung</t>
  </si>
  <si>
    <t>Credits</t>
  </si>
  <si>
    <t>Pflichtbereich</t>
  </si>
  <si>
    <t>ZKD</t>
  </si>
  <si>
    <t>Automaten und Formale Sprachen</t>
  </si>
  <si>
    <t>AIM</t>
  </si>
  <si>
    <t>Bachelor Seminar</t>
  </si>
  <si>
    <t>Bachelor-Arbeit</t>
  </si>
  <si>
    <t>Berechenbarkeit und Komplexität</t>
  </si>
  <si>
    <t>Betriebssysteme</t>
  </si>
  <si>
    <t>Datenbanken</t>
  </si>
  <si>
    <t>Datenstrukturen und Algorithmen</t>
  </si>
  <si>
    <t>Digitaltechnische Grundlagen und Mikrocomputer</t>
  </si>
  <si>
    <t>ZGA</t>
  </si>
  <si>
    <t>Diskrete Mathematik</t>
  </si>
  <si>
    <t>Fortgeschrittene Programmiertechniken</t>
  </si>
  <si>
    <t>Grundlegende Programmiertechniken</t>
  </si>
  <si>
    <t>Kolloquium</t>
  </si>
  <si>
    <t>Logik</t>
  </si>
  <si>
    <t>Mathematik für Informatiker 1</t>
  </si>
  <si>
    <t>Modellierung</t>
  </si>
  <si>
    <t>Numerical Mathematics</t>
  </si>
  <si>
    <t>Praxisprojekt</t>
  </si>
  <si>
    <t>Programmierparadigmen</t>
  </si>
  <si>
    <t>Rechnerarchitektur</t>
  </si>
  <si>
    <t>Rechnernetze und Kommunikationssysteme</t>
  </si>
  <si>
    <t>Rechnernetze und Sicherheit</t>
  </si>
  <si>
    <t>ERG</t>
  </si>
  <si>
    <t>Schlüsselkompetenz E1</t>
  </si>
  <si>
    <t>Sicherheit in Kommunikationsnetzen</t>
  </si>
  <si>
    <t>Software-Technik</t>
  </si>
  <si>
    <t>Studium Liberale 1</t>
  </si>
  <si>
    <t>Studium Liberale 2</t>
  </si>
  <si>
    <t>Studium Liberale 3</t>
  </si>
  <si>
    <t>Theoretische Informatik</t>
  </si>
  <si>
    <t>Wahrscheinlichkeitsrechnung und Stochastik</t>
  </si>
  <si>
    <t>Wahlpflichtbereich</t>
  </si>
  <si>
    <t>Digitale Medien</t>
  </si>
  <si>
    <t>Diskrete Mathematik 2</t>
  </si>
  <si>
    <t>ZKE</t>
  </si>
  <si>
    <t>Einführung in die Methodenlehre / Deskriptive Statistik</t>
  </si>
  <si>
    <t>Electronic Business</t>
  </si>
  <si>
    <t>Embedded Systems</t>
  </si>
  <si>
    <t>Grundlagen der Bildverarbeitung</t>
  </si>
  <si>
    <t>Grundlagen der künstlichen Intelligenz</t>
  </si>
  <si>
    <t>Internet- und Web-Technologien</t>
  </si>
  <si>
    <t>Internet-Suchmaschinen</t>
  </si>
  <si>
    <t>Mathematik für Informatiker 2</t>
  </si>
  <si>
    <t>Mensch-Computer Interaktion</t>
  </si>
  <si>
    <t>ZKB</t>
  </si>
  <si>
    <t>Modellbildung und Simulation</t>
  </si>
  <si>
    <t>Multimedia Systeme</t>
  </si>
  <si>
    <t>Programmieren in C/C++</t>
  </si>
  <si>
    <t>Programmiertechniken für intelligente Systeme</t>
  </si>
  <si>
    <t>Real-Time-Systems</t>
  </si>
  <si>
    <t>Sprachtechnologie</t>
  </si>
  <si>
    <t>Wahlpflicht Ergänzungsbereich</t>
  </si>
  <si>
    <t>Allgemeine Psychologie A: Perzeption, Kognition und Handeln</t>
  </si>
  <si>
    <t>Allgemeine Psychologie B: Motivation und Emotion</t>
  </si>
  <si>
    <t>Betriebswirtschaft für Ingenieure</t>
  </si>
  <si>
    <t>Einführung in die Mechatronik und Signalanalyse</t>
  </si>
  <si>
    <t>ZKA</t>
  </si>
  <si>
    <t>Elektrotechnik</t>
  </si>
  <si>
    <t>Graphenalgorithmen</t>
  </si>
  <si>
    <t>Grundlagen der Elektronik</t>
  </si>
  <si>
    <t>Mathematische Grundlagen der Kryptographie</t>
  </si>
  <si>
    <t>ZHA</t>
  </si>
  <si>
    <t>Physik für Informatiker 1 - Grundlagen</t>
  </si>
  <si>
    <t>Physik für Informatiker 2 - Grundlagen Informationstechnologie</t>
  </si>
  <si>
    <t>Technische Mechanik 1</t>
  </si>
  <si>
    <t>Technische Mechanik 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</si>
</sst>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quot; Semester&quot;"/>
    <numFmt numFmtId="165" formatCode="0.0"/>
  </numFmts>
  <fonts count="18" x14ac:knownFonts="1">
    <font>
      <sz val="12"/>
      <color rgb="FF000000"/>
      <name val="Calibri"/>
      <family val="2"/>
      <charset val="1"/>
    </font>
    <font>
      <b/>
      <sz val="20"/>
      <color rgb="FF000000"/>
      <name val="Calibri"/>
      <family val="2"/>
      <charset val="1"/>
    </font>
    <font>
      <b/>
      <sz val="12"/>
      <color rgb="FF000000"/>
      <name val="Calibri"/>
      <family val="2"/>
      <charset val="1"/>
    </font>
    <font>
      <b/>
      <i/>
      <sz val="12"/>
      <color rgb="FF000000"/>
      <name val="Calibri"/>
      <family val="2"/>
      <charset val="1"/>
    </font>
    <font>
      <b/>
      <sz val="8"/>
      <color rgb="FF000000"/>
      <name val="Calibri"/>
      <family val="2"/>
      <charset val="1"/>
    </font>
    <font>
      <sz val="12"/>
      <color rgb="FFFF0000"/>
      <name val="Calibri"/>
      <family val="2"/>
      <charset val="1"/>
    </font>
    <font>
      <sz val="12"/>
      <color rgb="FF0070C0"/>
      <name val="Calibri"/>
      <family val="2"/>
      <charset val="1"/>
    </font>
    <font>
      <sz val="8"/>
      <color rgb="FF000000"/>
      <name val="Calibri"/>
      <family val="2"/>
      <charset val="1"/>
    </font>
    <font>
      <b/>
      <sz val="14"/>
      <color rgb="FF000000"/>
      <name val="Calibri"/>
      <family val="2"/>
      <charset val="1"/>
    </font>
    <font>
      <sz val="8"/>
      <color rgb="FFFF0000"/>
      <name val="Calibri"/>
      <family val="2"/>
      <charset val="1"/>
    </font>
    <font>
      <sz val="10"/>
      <color rgb="FF000000"/>
      <name val="Calibri"/>
      <family val="2"/>
      <charset val="1"/>
    </font>
    <font>
      <b/>
      <sz val="10"/>
      <color rgb="FF000000"/>
      <name val="Calibri"/>
      <family val="2"/>
      <charset val="1"/>
    </font>
    <font>
      <sz val="7"/>
      <color rgb="FF0070C0"/>
      <name val="Calibri"/>
      <family val="2"/>
      <charset val="1"/>
    </font>
    <font>
      <sz val="8"/>
      <name val="Calibri"/>
      <family val="2"/>
      <charset val="1"/>
    </font>
    <font>
      <sz val="11"/>
      <color rgb="FF000000"/>
      <name val="Calibri"/>
      <family val="2"/>
      <charset val="1"/>
    </font>
    <font>
      <b/>
      <sz val="14"/>
      <color rgb="FF254061"/>
      <name val="Calibri"/>
      <family val="2"/>
      <charset val="1"/>
    </font>
    <font>
      <b/>
      <sz val="11"/>
      <color rgb="FFFFFFFF"/>
      <name val="Calibri"/>
      <family val="2"/>
      <charset val="1"/>
    </font>
    <font>
      <sz val="11"/>
      <name val="Calibri"/>
      <family val="2"/>
      <charset val="1"/>
    </font>
  </fonts>
  <fills count="4">
    <fill>
      <patternFill patternType="none"/>
    </fill>
    <fill>
      <patternFill patternType="gray125"/>
    </fill>
    <fill>
      <patternFill patternType="solid">
        <fgColor rgb="FFD9D9D9"/>
        <bgColor rgb="FFC0C0C0"/>
      </patternFill>
    </fill>
    <fill>
      <patternFill patternType="solid">
        <fgColor rgb="FF215968"/>
        <bgColor rgb="FF254061"/>
      </patternFill>
    </fill>
  </fills>
  <borders count="33">
    <border>
      <left/>
      <right/>
      <top/>
      <bottom/>
      <diagonal/>
    </border>
    <border>
      <left/>
      <right/>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diagonal/>
    </border>
    <border>
      <left style="thin">
        <color auto="1"/>
      </left>
      <right/>
      <top style="thin">
        <color auto="1"/>
      </top>
      <bottom style="medium">
        <color rgb="FFFF0000"/>
      </bottom>
      <diagonal/>
    </border>
    <border>
      <left/>
      <right style="medium">
        <color auto="1"/>
      </right>
      <top style="thin">
        <color auto="1"/>
      </top>
      <bottom style="medium">
        <color rgb="FFFF0000"/>
      </bottom>
      <diagonal/>
    </border>
    <border>
      <left style="medium">
        <color auto="1"/>
      </left>
      <right style="medium">
        <color rgb="FFFF0000"/>
      </right>
      <top style="medium">
        <color auto="1"/>
      </top>
      <bottom style="thin">
        <color auto="1"/>
      </bottom>
      <diagonal/>
    </border>
    <border>
      <left style="medium">
        <color rgb="FFFF0000"/>
      </left>
      <right style="medium">
        <color rgb="FFFF0000"/>
      </right>
      <top style="medium">
        <color rgb="FFFF0000"/>
      </top>
      <bottom style="thin">
        <color auto="1"/>
      </bottom>
      <diagonal/>
    </border>
    <border>
      <left style="medium">
        <color auto="1"/>
      </left>
      <right style="medium">
        <color auto="1"/>
      </right>
      <top style="thin">
        <color auto="1"/>
      </top>
      <bottom style="thin">
        <color auto="1"/>
      </bottom>
      <diagonal/>
    </border>
    <border>
      <left/>
      <right style="medium">
        <color rgb="FFFF0000"/>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style="thin">
        <color auto="1"/>
      </left>
      <right/>
      <top style="thin">
        <color auto="1"/>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medium">
        <color auto="1"/>
      </left>
      <right style="medium">
        <color rgb="FF4F81BD"/>
      </right>
      <top style="thin">
        <color auto="1"/>
      </top>
      <bottom style="thin">
        <color auto="1"/>
      </bottom>
      <diagonal/>
    </border>
    <border>
      <left style="medium">
        <color rgb="FF4F81BD"/>
      </left>
      <right style="thin">
        <color auto="1"/>
      </right>
      <top style="medium">
        <color rgb="FFFF0000"/>
      </top>
      <bottom style="thin">
        <color auto="1"/>
      </bottom>
      <diagonal/>
    </border>
    <border>
      <left/>
      <right style="thin">
        <color auto="1"/>
      </right>
      <top style="medium">
        <color rgb="FFFF0000"/>
      </top>
      <bottom style="thin">
        <color auto="1"/>
      </bottom>
      <diagonal/>
    </border>
    <border>
      <left style="thin">
        <color auto="1"/>
      </left>
      <right style="medium">
        <color rgb="FF4F81BD"/>
      </right>
      <top style="medium">
        <color rgb="FFFF0000"/>
      </top>
      <bottom style="thin">
        <color auto="1"/>
      </bottom>
      <diagonal/>
    </border>
    <border>
      <left style="medium">
        <color rgb="FF4F81BD"/>
      </left>
      <right style="thin">
        <color auto="1"/>
      </right>
      <top/>
      <bottom/>
      <diagonal/>
    </border>
    <border>
      <left style="thin">
        <color auto="1"/>
      </left>
      <right style="medium">
        <color rgb="FF4F81BD"/>
      </right>
      <top/>
      <bottom style="medium">
        <color rgb="FF4F81BD"/>
      </bottom>
      <diagonal/>
    </border>
    <border>
      <left style="medium">
        <color auto="1"/>
      </left>
      <right style="medium">
        <color rgb="FF4F81BD"/>
      </right>
      <top/>
      <bottom style="medium">
        <color auto="1"/>
      </bottom>
      <diagonal/>
    </border>
    <border>
      <left/>
      <right style="thin">
        <color auto="1"/>
      </right>
      <top/>
      <bottom style="medium">
        <color rgb="FF4F81BD"/>
      </bottom>
      <diagonal/>
    </border>
    <border>
      <left/>
      <right/>
      <top style="medium">
        <color auto="1"/>
      </top>
      <bottom/>
      <diagonal/>
    </border>
    <border>
      <left/>
      <right/>
      <top style="medium">
        <color rgb="FF4F81BD"/>
      </top>
      <bottom/>
      <diagonal/>
    </border>
    <border>
      <left/>
      <right/>
      <top/>
      <bottom style="thin">
        <color auto="1"/>
      </bottom>
      <diagonal/>
    </border>
  </borders>
  <cellStyleXfs count="2">
    <xf numFmtId="0" fontId="0" fillId="0" borderId="0"/>
    <xf numFmtId="0" fontId="14" fillId="0" borderId="0"/>
  </cellStyleXfs>
  <cellXfs count="96">
    <xf numFmtId="0" fontId="0" fillId="0" borderId="0" xfId="0"/>
    <xf numFmtId="0" fontId="0" fillId="0" borderId="0" xfId="0" applyAlignment="1">
      <alignment vertical="center"/>
    </xf>
    <xf numFmtId="164" fontId="2" fillId="0" borderId="9" xfId="0" applyNumberFormat="1" applyFont="1" applyBorder="1" applyAlignment="1" applyProtection="1">
      <alignment horizontal="left" vertical="center" wrapText="1" shrinkToFit="1"/>
    </xf>
    <xf numFmtId="0" fontId="0" fillId="0" borderId="14" xfId="0" applyFont="1" applyBorder="1" applyAlignment="1" applyProtection="1">
      <alignment horizontal="center" vertical="top" wrapText="1" shrinkToFit="1"/>
    </xf>
    <xf numFmtId="0" fontId="0" fillId="0" borderId="5" xfId="0" applyFont="1" applyBorder="1" applyAlignment="1" applyProtection="1">
      <alignment horizontal="center" vertical="top" wrapText="1" shrinkToFit="1"/>
    </xf>
    <xf numFmtId="0" fontId="0" fillId="0" borderId="15" xfId="0" applyFont="1" applyBorder="1" applyAlignment="1" applyProtection="1">
      <alignment horizontal="center" vertical="top" wrapText="1"/>
    </xf>
    <xf numFmtId="0" fontId="2" fillId="0" borderId="14" xfId="0" applyFont="1" applyBorder="1" applyAlignment="1" applyProtection="1">
      <alignment horizontal="center" vertical="top" wrapText="1"/>
    </xf>
    <xf numFmtId="0" fontId="0" fillId="0" borderId="16" xfId="0" applyFont="1" applyBorder="1" applyAlignment="1" applyProtection="1">
      <alignment horizontal="center" vertical="top" wrapText="1" shrinkToFit="1"/>
    </xf>
    <xf numFmtId="0" fontId="2" fillId="0" borderId="14" xfId="0" applyFont="1" applyBorder="1" applyAlignment="1" applyProtection="1">
      <alignment horizontal="center" vertical="top" wrapText="1" shrinkToFit="1"/>
    </xf>
    <xf numFmtId="0" fontId="8" fillId="0" borderId="14" xfId="0" applyFont="1" applyBorder="1" applyAlignment="1" applyProtection="1">
      <alignment horizontal="center" vertical="top" wrapText="1" shrinkToFit="1"/>
    </xf>
    <xf numFmtId="0" fontId="0" fillId="0" borderId="17" xfId="0" applyFont="1" applyBorder="1" applyAlignment="1" applyProtection="1">
      <alignment horizontal="center" vertical="top" wrapText="1" shrinkToFit="1"/>
    </xf>
    <xf numFmtId="0" fontId="0" fillId="0" borderId="14" xfId="0" applyBorder="1" applyAlignment="1" applyProtection="1">
      <alignment horizontal="left" vertical="center" wrapText="1" shrinkToFit="1"/>
      <protection locked="0"/>
    </xf>
    <xf numFmtId="0" fontId="0" fillId="0" borderId="14" xfId="0" applyBorder="1" applyAlignment="1" applyProtection="1">
      <alignment horizontal="center" vertical="center" wrapText="1" shrinkToFit="1"/>
      <protection locked="0"/>
    </xf>
    <xf numFmtId="0" fontId="0" fillId="0" borderId="5" xfId="0" applyBorder="1" applyAlignment="1" applyProtection="1">
      <alignment horizontal="center" vertical="center" wrapText="1" shrinkToFit="1"/>
      <protection locked="0"/>
    </xf>
    <xf numFmtId="0" fontId="0" fillId="0" borderId="15" xfId="0" applyBorder="1" applyAlignment="1" applyProtection="1">
      <alignment horizontal="center" vertical="center" wrapText="1" shrinkToFit="1"/>
      <protection locked="0"/>
    </xf>
    <xf numFmtId="0" fontId="7" fillId="0" borderId="18" xfId="0" applyFont="1" applyBorder="1" applyAlignment="1" applyProtection="1">
      <alignment horizontal="left" vertical="center" shrinkToFit="1"/>
    </xf>
    <xf numFmtId="0" fontId="5" fillId="0" borderId="16" xfId="0" applyFont="1" applyBorder="1" applyAlignment="1" applyProtection="1">
      <alignment horizontal="center" vertical="center" wrapText="1" shrinkToFit="1"/>
      <protection locked="0"/>
    </xf>
    <xf numFmtId="0" fontId="9" fillId="0" borderId="18" xfId="0" applyFont="1" applyBorder="1" applyAlignment="1" applyProtection="1">
      <alignment horizontal="left" vertical="center" shrinkToFit="1"/>
    </xf>
    <xf numFmtId="0" fontId="5" fillId="0" borderId="14" xfId="0" applyFont="1" applyBorder="1" applyAlignment="1" applyProtection="1">
      <alignment horizontal="center" vertical="center"/>
      <protection locked="0"/>
    </xf>
    <xf numFmtId="0" fontId="5" fillId="0" borderId="14" xfId="0" applyFont="1" applyBorder="1" applyAlignment="1" applyProtection="1">
      <alignment horizontal="center" vertical="center" wrapText="1" shrinkToFit="1"/>
    </xf>
    <xf numFmtId="165" fontId="5" fillId="0" borderId="14" xfId="0" applyNumberFormat="1" applyFont="1" applyBorder="1" applyAlignment="1" applyProtection="1">
      <alignment horizontal="center" vertical="center" wrapText="1" shrinkToFit="1"/>
      <protection locked="0"/>
    </xf>
    <xf numFmtId="0" fontId="5" fillId="0" borderId="17" xfId="0" applyFont="1" applyBorder="1" applyAlignment="1" applyProtection="1">
      <alignment vertical="center" wrapText="1" shrinkToFit="1"/>
      <protection locked="0"/>
    </xf>
    <xf numFmtId="0" fontId="5" fillId="0" borderId="19" xfId="0" applyFont="1" applyBorder="1" applyAlignment="1" applyProtection="1">
      <alignment horizontal="center" vertical="center" wrapText="1" shrinkToFit="1"/>
      <protection locked="0"/>
    </xf>
    <xf numFmtId="165" fontId="5" fillId="0" borderId="20" xfId="0" applyNumberFormat="1" applyFont="1" applyBorder="1" applyAlignment="1" applyProtection="1">
      <alignment horizontal="center" vertical="center" wrapText="1" shrinkToFit="1"/>
      <protection locked="0"/>
    </xf>
    <xf numFmtId="0" fontId="5" fillId="0" borderId="21" xfId="0" applyFont="1" applyBorder="1" applyAlignment="1" applyProtection="1">
      <alignment vertical="center" wrapText="1" shrinkToFit="1"/>
      <protection locked="0"/>
    </xf>
    <xf numFmtId="0" fontId="6" fillId="0" borderId="24" xfId="0" applyFont="1" applyBorder="1" applyAlignment="1">
      <alignment horizontal="center" vertical="center" wrapText="1" shrinkToFit="1"/>
    </xf>
    <xf numFmtId="0" fontId="0" fillId="0" borderId="30" xfId="0" applyBorder="1"/>
    <xf numFmtId="0" fontId="0" fillId="0" borderId="0" xfId="0" applyBorder="1"/>
    <xf numFmtId="0" fontId="0" fillId="0" borderId="31" xfId="0" applyBorder="1"/>
    <xf numFmtId="0" fontId="2" fillId="0" borderId="0" xfId="0" applyFont="1" applyAlignment="1"/>
    <xf numFmtId="0" fontId="2" fillId="0" borderId="0" xfId="0" applyFont="1" applyAlignment="1">
      <alignment horizontal="left"/>
    </xf>
    <xf numFmtId="0" fontId="0" fillId="0" borderId="0" xfId="0" applyAlignment="1"/>
    <xf numFmtId="0" fontId="2" fillId="0" borderId="0" xfId="0" applyFont="1" applyProtection="1"/>
    <xf numFmtId="0" fontId="0" fillId="0" borderId="0" xfId="0" applyProtection="1"/>
    <xf numFmtId="0" fontId="0" fillId="0" borderId="14" xfId="0" applyFont="1" applyBorder="1" applyAlignment="1" applyProtection="1">
      <alignment horizontal="center" vertical="top" wrapText="1"/>
    </xf>
    <xf numFmtId="0" fontId="0" fillId="0" borderId="14" xfId="0" applyBorder="1" applyAlignment="1" applyProtection="1">
      <alignment horizontal="center" vertical="top" wrapText="1"/>
      <protection locked="0"/>
    </xf>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10" fillId="0" borderId="0" xfId="0" applyFont="1" applyProtection="1"/>
    <xf numFmtId="0" fontId="0" fillId="0" borderId="0" xfId="0" applyAlignment="1">
      <alignment horizontal="left" vertical="top" wrapText="1"/>
    </xf>
    <xf numFmtId="0" fontId="10" fillId="0" borderId="0" xfId="0" applyFont="1" applyAlignment="1" applyProtection="1">
      <alignment horizontal="left" vertical="center" wrapText="1"/>
    </xf>
    <xf numFmtId="0" fontId="10" fillId="0" borderId="0" xfId="0" applyFont="1" applyAlignment="1" applyProtection="1"/>
    <xf numFmtId="0" fontId="10" fillId="0" borderId="0" xfId="0" applyFont="1" applyProtection="1">
      <protection locked="0"/>
    </xf>
    <xf numFmtId="0" fontId="14" fillId="0" borderId="0" xfId="1" applyAlignment="1">
      <alignment horizontal="center" vertical="top"/>
    </xf>
    <xf numFmtId="0" fontId="14" fillId="0" borderId="0" xfId="1" applyAlignment="1">
      <alignment horizontal="left" vertical="top"/>
    </xf>
    <xf numFmtId="0" fontId="14" fillId="0" borderId="0" xfId="1" applyAlignment="1">
      <alignment horizontal="right" vertical="top"/>
    </xf>
    <xf numFmtId="0" fontId="14" fillId="0" borderId="0" xfId="1" applyAlignment="1">
      <alignment vertical="top"/>
    </xf>
    <xf numFmtId="0" fontId="14" fillId="0" borderId="0" xfId="1"/>
    <xf numFmtId="0" fontId="14" fillId="0" borderId="0" xfId="1" applyFont="1" applyAlignment="1"/>
    <xf numFmtId="49" fontId="0" fillId="0" borderId="0" xfId="0" applyNumberFormat="1" applyFont="1"/>
    <xf numFmtId="164" fontId="0" fillId="0" borderId="0" xfId="0" applyNumberFormat="1" applyAlignment="1">
      <alignment horizontal="left"/>
    </xf>
    <xf numFmtId="0" fontId="14" fillId="0" borderId="14" xfId="1" applyFont="1" applyBorder="1" applyAlignment="1">
      <alignment horizontal="center" vertical="top" wrapText="1"/>
    </xf>
    <xf numFmtId="0" fontId="14" fillId="0" borderId="14" xfId="1" applyFont="1" applyBorder="1" applyAlignment="1">
      <alignment horizontal="left" vertical="top" wrapText="1"/>
    </xf>
    <xf numFmtId="0" fontId="14" fillId="0" borderId="14" xfId="0" applyFont="1" applyBorder="1" applyAlignment="1">
      <alignment horizontal="left" vertical="center"/>
    </xf>
    <xf numFmtId="0" fontId="14" fillId="0" borderId="14" xfId="0" applyFont="1" applyBorder="1" applyAlignment="1">
      <alignment horizontal="right" vertical="center"/>
    </xf>
    <xf numFmtId="0" fontId="14" fillId="0" borderId="14" xfId="0" applyFont="1" applyBorder="1" applyAlignment="1">
      <alignment horizontal="center" vertical="center"/>
    </xf>
    <xf numFmtId="0" fontId="17" fillId="0" borderId="0" xfId="1" applyFont="1" applyBorder="1" applyAlignment="1">
      <alignment vertical="top"/>
    </xf>
    <xf numFmtId="0" fontId="14" fillId="0" borderId="14" xfId="0" applyFont="1" applyBorder="1" applyAlignment="1">
      <alignment vertical="center"/>
    </xf>
    <xf numFmtId="0" fontId="17" fillId="0" borderId="14" xfId="0" applyFont="1" applyBorder="1" applyAlignment="1">
      <alignment horizontal="left" vertical="top" wrapText="1"/>
    </xf>
    <xf numFmtId="0" fontId="17" fillId="0" borderId="14" xfId="0" applyFont="1" applyBorder="1" applyAlignment="1">
      <alignment vertical="top" wrapText="1"/>
    </xf>
    <xf numFmtId="0" fontId="17" fillId="0" borderId="14" xfId="0" applyFont="1" applyBorder="1" applyAlignment="1">
      <alignment horizontal="center" vertical="top" wrapText="1"/>
    </xf>
    <xf numFmtId="0" fontId="17" fillId="0" borderId="14" xfId="0" applyFont="1" applyBorder="1" applyAlignment="1">
      <alignment horizontal="left"/>
    </xf>
    <xf numFmtId="0" fontId="17" fillId="0" borderId="14" xfId="0" applyFont="1" applyBorder="1"/>
    <xf numFmtId="0" fontId="17" fillId="2" borderId="14" xfId="0" applyFont="1" applyFill="1" applyBorder="1" applyAlignment="1" applyProtection="1">
      <alignment horizontal="center" vertical="center"/>
      <protection locked="0"/>
    </xf>
    <xf numFmtId="0" fontId="0" fillId="0" borderId="14" xfId="0" applyBorder="1" applyAlignment="1" applyProtection="1">
      <alignment horizontal="left" vertical="top"/>
      <protection locked="0"/>
    </xf>
    <xf numFmtId="0" fontId="10" fillId="0" borderId="0" xfId="0" applyFont="1" applyBorder="1" applyAlignment="1" applyProtection="1">
      <alignment horizontal="left" vertical="center" wrapText="1"/>
    </xf>
    <xf numFmtId="0" fontId="10" fillId="0" borderId="0" xfId="0" applyFont="1" applyBorder="1" applyAlignment="1" applyProtection="1">
      <alignment horizontal="left" vertical="top" wrapText="1"/>
    </xf>
    <xf numFmtId="0" fontId="0" fillId="0" borderId="0" xfId="0" applyFont="1" applyBorder="1" applyAlignment="1">
      <alignment horizontal="left"/>
    </xf>
    <xf numFmtId="0" fontId="0" fillId="0" borderId="14" xfId="0" applyFont="1" applyBorder="1" applyAlignment="1" applyProtection="1">
      <alignment horizontal="left" vertical="top"/>
    </xf>
    <xf numFmtId="0" fontId="2" fillId="0" borderId="0" xfId="0" applyFont="1" applyBorder="1" applyAlignment="1">
      <alignment horizontal="left"/>
    </xf>
    <xf numFmtId="0" fontId="0" fillId="0" borderId="4" xfId="0" applyBorder="1" applyAlignment="1" applyProtection="1">
      <alignment horizontal="left" vertical="center" wrapText="1" shrinkToFit="1"/>
      <protection locked="0"/>
    </xf>
    <xf numFmtId="0" fontId="10" fillId="0" borderId="22" xfId="0" applyFont="1" applyBorder="1" applyAlignment="1">
      <alignment horizontal="left" vertical="top" wrapText="1"/>
    </xf>
    <xf numFmtId="0" fontId="6" fillId="0" borderId="23" xfId="0" applyFont="1" applyBorder="1" applyAlignment="1">
      <alignment horizontal="right" vertical="center" indent="1"/>
    </xf>
    <xf numFmtId="0" fontId="12" fillId="0" borderId="25" xfId="0" applyFont="1" applyBorder="1" applyAlignment="1">
      <alignment vertical="center" wrapText="1"/>
    </xf>
    <xf numFmtId="0" fontId="13" fillId="0" borderId="26" xfId="0" applyFont="1" applyBorder="1" applyAlignment="1">
      <alignment horizontal="center" vertical="center" wrapText="1"/>
    </xf>
    <xf numFmtId="0" fontId="6" fillId="0" borderId="27" xfId="0" applyFont="1" applyBorder="1" applyAlignment="1">
      <alignment horizontal="left" vertical="center" wrapText="1"/>
    </xf>
    <xf numFmtId="0" fontId="0" fillId="0" borderId="28" xfId="0" applyFont="1" applyBorder="1" applyAlignment="1">
      <alignment horizontal="left" vertical="center" wrapText="1"/>
    </xf>
    <xf numFmtId="0" fontId="0" fillId="0" borderId="29" xfId="0" applyBorder="1" applyAlignment="1">
      <alignment horizontal="center" vertical="center"/>
    </xf>
    <xf numFmtId="0" fontId="2" fillId="0" borderId="10" xfId="0" applyFont="1" applyBorder="1" applyAlignment="1" applyProtection="1">
      <alignment horizontal="center" vertical="center" wrapText="1" shrinkToFit="1"/>
    </xf>
    <xf numFmtId="0" fontId="2" fillId="0" borderId="11" xfId="0" applyFont="1" applyBorder="1" applyAlignment="1" applyProtection="1">
      <alignment horizontal="center" vertical="center"/>
    </xf>
    <xf numFmtId="0" fontId="2" fillId="0" borderId="12" xfId="0" applyFont="1" applyBorder="1" applyAlignment="1" applyProtection="1">
      <alignment horizontal="center" vertical="center" wrapText="1" shrinkToFit="1"/>
    </xf>
    <xf numFmtId="0" fontId="2" fillId="0" borderId="13" xfId="0" applyFont="1" applyBorder="1" applyAlignment="1" applyProtection="1">
      <alignment horizontal="center" vertical="center" wrapText="1" shrinkToFit="1"/>
    </xf>
    <xf numFmtId="0" fontId="0" fillId="0" borderId="4" xfId="0" applyFont="1" applyBorder="1" applyAlignment="1" applyProtection="1">
      <alignment horizontal="center" vertical="top" wrapText="1" shrinkToFit="1"/>
    </xf>
    <xf numFmtId="0" fontId="2" fillId="0" borderId="4" xfId="0" applyFont="1" applyBorder="1" applyAlignment="1" applyProtection="1">
      <alignment horizontal="left" vertical="center" wrapText="1" shrinkToFit="1"/>
    </xf>
    <xf numFmtId="0" fontId="3" fillId="0" borderId="5" xfId="0" applyFont="1" applyBorder="1" applyAlignment="1" applyProtection="1">
      <alignment horizontal="left" vertical="center" wrapText="1" shrinkToFit="1"/>
      <protection locked="0"/>
    </xf>
    <xf numFmtId="0" fontId="2" fillId="0" borderId="6" xfId="0" applyFont="1" applyBorder="1" applyAlignment="1" applyProtection="1">
      <alignment horizontal="left" vertical="center" wrapText="1" shrinkToFit="1"/>
    </xf>
    <xf numFmtId="49" fontId="2" fillId="0" borderId="7" xfId="0" applyNumberFormat="1" applyFont="1" applyBorder="1" applyAlignment="1" applyProtection="1">
      <alignment horizontal="left" vertical="center" wrapText="1" shrinkToFit="1"/>
    </xf>
    <xf numFmtId="0" fontId="2" fillId="0" borderId="8" xfId="0" applyFont="1" applyBorder="1" applyAlignment="1" applyProtection="1">
      <alignment horizontal="right" vertical="center" wrapText="1" shrinkToFit="1"/>
    </xf>
    <xf numFmtId="0" fontId="1" fillId="0" borderId="0" xfId="0" applyFont="1" applyBorder="1" applyAlignment="1" applyProtection="1">
      <alignment horizontal="left" vertical="top" wrapText="1"/>
    </xf>
    <xf numFmtId="0" fontId="0" fillId="0" borderId="1" xfId="0" applyFont="1" applyBorder="1" applyAlignment="1" applyProtection="1">
      <alignment horizontal="left" vertical="top"/>
    </xf>
    <xf numFmtId="0" fontId="2" fillId="0" borderId="2" xfId="0" applyFont="1" applyBorder="1" applyAlignment="1" applyProtection="1">
      <alignment horizontal="left" vertical="center" wrapText="1" shrinkToFit="1"/>
    </xf>
    <xf numFmtId="0" fontId="3" fillId="0" borderId="3" xfId="0" applyFont="1" applyBorder="1" applyAlignment="1" applyProtection="1">
      <alignment horizontal="left" vertical="center" wrapText="1" shrinkToFit="1"/>
      <protection locked="0"/>
    </xf>
    <xf numFmtId="0" fontId="14" fillId="0" borderId="14" xfId="0" applyFont="1" applyBorder="1" applyAlignment="1">
      <alignment horizontal="center" vertical="center"/>
    </xf>
    <xf numFmtId="0" fontId="16" fillId="3" borderId="14" xfId="0" applyFont="1" applyFill="1" applyBorder="1" applyAlignment="1">
      <alignment horizontal="left" vertical="center"/>
    </xf>
    <xf numFmtId="0" fontId="15" fillId="0" borderId="32" xfId="0" applyFont="1" applyBorder="1" applyAlignment="1">
      <alignment horizontal="center" vertical="top" wrapText="1"/>
    </xf>
    <xf numFmtId="0" fontId="14" fillId="0" borderId="7" xfId="0" applyFont="1" applyBorder="1" applyAlignment="1">
      <alignment horizontal="center" vertical="top" wrapText="1"/>
    </xf>
  </cellXfs>
  <cellStyles count="2">
    <cellStyle name="Erklärender Text" xfId="1" builtinId="53" customBuiltin="1"/>
    <cellStyle name="Standard"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4F81BD"/>
      <rgbColor rgb="FF969696"/>
      <rgbColor rgb="FF215968"/>
      <rgbColor rgb="FF339966"/>
      <rgbColor rgb="FF003300"/>
      <rgbColor rgb="FF333300"/>
      <rgbColor rgb="FF993300"/>
      <rgbColor rgb="FF993366"/>
      <rgbColor rgb="FF333399"/>
      <rgbColor rgb="FF254061"/>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9</xdr:col>
      <xdr:colOff>1228680</xdr:colOff>
      <xdr:row>0</xdr:row>
      <xdr:rowOff>38160</xdr:rowOff>
    </xdr:from>
    <xdr:to>
      <xdr:col>13</xdr:col>
      <xdr:colOff>789480</xdr:colOff>
      <xdr:row>1</xdr:row>
      <xdr:rowOff>141840</xdr:rowOff>
    </xdr:to>
    <xdr:sp macro="" textlink="">
      <xdr:nvSpPr>
        <xdr:cNvPr id="2" name="CustomShape 1">
          <a:hlinkClick xmlns:r="http://schemas.openxmlformats.org/officeDocument/2006/relationships" r:id=""/>
        </xdr:cNvPr>
        <xdr:cNvSpPr/>
      </xdr:nvSpPr>
      <xdr:spPr>
        <a:xfrm>
          <a:off x="9086760" y="38160"/>
          <a:ext cx="4018320" cy="474840"/>
        </a:xfrm>
        <a:prstGeom prst="rect">
          <a:avLst/>
        </a:prstGeom>
        <a:solidFill>
          <a:srgbClr val="FFFFFF"/>
        </a:solidFill>
        <a:ln w="25560">
          <a:solidFill>
            <a:srgbClr val="FFFFFF"/>
          </a:solidFill>
          <a:round/>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100" b="1" strike="noStrike" spc="-1">
              <a:solidFill>
                <a:srgbClr val="000000"/>
              </a:solidFill>
              <a:uFill>
                <a:solidFill>
                  <a:srgbClr val="FFFFFF"/>
                </a:solidFill>
              </a:uFill>
              <a:latin typeface="Calibri"/>
            </a:rPr>
            <a:t>Weiterleitung per </a:t>
          </a:r>
          <a:r>
            <a:rPr lang="en-US" sz="1100" b="1" strike="noStrike" spc="-1">
              <a:solidFill>
                <a:srgbClr val="000000"/>
              </a:solidFill>
              <a:uFill>
                <a:solidFill>
                  <a:srgbClr val="FFFFFF"/>
                </a:solidFill>
              </a:uFill>
              <a:latin typeface="Wingdings"/>
            </a:rPr>
            <a:t></a:t>
          </a:r>
          <a:r>
            <a:rPr lang="en-US" sz="1100" b="1" strike="noStrike" spc="-1">
              <a:solidFill>
                <a:srgbClr val="000000"/>
              </a:solidFill>
              <a:uFill>
                <a:solidFill>
                  <a:srgbClr val="FFFFFF"/>
                </a:solidFill>
              </a:uFill>
              <a:latin typeface="Calibri"/>
            </a:rPr>
            <a:t> E-Mail an den Bereich Prüfungswesen</a:t>
          </a:r>
          <a:endParaRPr lang="en-US" sz="1200" b="0" strike="noStrike" spc="-1">
            <a:solidFill>
              <a:srgbClr val="000000"/>
            </a:solidFill>
            <a:uFill>
              <a:solidFill>
                <a:srgbClr val="FFFFFF"/>
              </a:solidFill>
            </a:uFill>
            <a:latin typeface="Times New Roman"/>
          </a:endParaRPr>
        </a:p>
        <a:p>
          <a:pPr algn="ctr">
            <a:lnSpc>
              <a:spcPct val="100000"/>
            </a:lnSpc>
          </a:pPr>
          <a:r>
            <a:rPr lang="en-US" sz="1000" b="0" strike="noStrike" spc="-1">
              <a:solidFill>
                <a:srgbClr val="000000"/>
              </a:solidFill>
              <a:uFill>
                <a:solidFill>
                  <a:srgbClr val="FFFFFF"/>
                </a:solidFill>
              </a:uFill>
              <a:latin typeface="Calibri"/>
            </a:rPr>
            <a:t>(Dokument bitte abspeichern und der E-Mail beifügen)</a:t>
          </a:r>
          <a:endParaRPr lang="en-US" sz="1200" b="0" strike="noStrike" spc="-1">
            <a:solidFill>
              <a:srgbClr val="000000"/>
            </a:solidFill>
            <a:uFill>
              <a:solidFill>
                <a:srgbClr val="FFFFFF"/>
              </a:solidFill>
            </a:uFill>
            <a:latin typeface="Times New Roma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7"/>
  <sheetViews>
    <sheetView windowProtection="1" tabSelected="1" zoomScaleNormal="100" workbookViewId="0">
      <selection activeCell="D4" sqref="D4:N4"/>
    </sheetView>
  </sheetViews>
  <sheetFormatPr baseColWidth="10" defaultColWidth="9" defaultRowHeight="15.75" x14ac:dyDescent="0.25"/>
  <cols>
    <col min="1" max="1" width="0.125"/>
    <col min="2" max="2" width="13.5"/>
    <col min="3" max="3" width="13.875"/>
    <col min="4" max="4" width="12.5"/>
    <col min="5" max="5" width="10.25"/>
    <col min="6" max="6" width="7.625"/>
    <col min="7" max="7" width="4"/>
    <col min="8" max="8" width="35.5"/>
    <col min="9" max="9" width="4"/>
    <col min="10" max="10" width="35.5"/>
    <col min="11" max="11" width="4.625"/>
    <col min="12" max="12" width="7.25"/>
    <col min="13" max="13" width="10.25"/>
    <col min="14" max="14" width="14.25"/>
    <col min="15" max="1025" width="12.25"/>
  </cols>
  <sheetData>
    <row r="1" spans="1:14" s="1" customFormat="1" ht="29.25" customHeight="1" x14ac:dyDescent="0.25">
      <c r="B1" s="88" t="s">
        <v>0</v>
      </c>
      <c r="C1" s="88"/>
      <c r="D1" s="88"/>
      <c r="E1" s="88"/>
      <c r="F1" s="88"/>
      <c r="G1" s="88"/>
      <c r="H1" s="88"/>
      <c r="I1" s="88"/>
      <c r="J1" s="88"/>
      <c r="K1" s="88"/>
      <c r="L1" s="88"/>
      <c r="M1" s="88"/>
      <c r="N1" s="88"/>
    </row>
    <row r="2" spans="1:14" ht="16.5" customHeight="1" x14ac:dyDescent="0.25">
      <c r="A2" s="1"/>
      <c r="B2" s="89" t="s">
        <v>1</v>
      </c>
      <c r="C2" s="89"/>
      <c r="D2" s="89"/>
      <c r="E2" s="89"/>
      <c r="F2" s="89"/>
      <c r="G2" s="89"/>
      <c r="H2" s="89"/>
      <c r="I2" s="89"/>
      <c r="J2" s="89"/>
      <c r="K2" s="89"/>
      <c r="L2" s="89"/>
      <c r="M2" s="89"/>
      <c r="N2" s="89"/>
    </row>
    <row r="3" spans="1:14" ht="35.1" customHeight="1" x14ac:dyDescent="0.25">
      <c r="B3" s="90" t="s">
        <v>2</v>
      </c>
      <c r="C3" s="90"/>
      <c r="D3" s="91"/>
      <c r="E3" s="91"/>
      <c r="F3" s="91"/>
      <c r="G3" s="91"/>
      <c r="H3" s="91"/>
      <c r="I3" s="91"/>
      <c r="J3" s="91"/>
      <c r="K3" s="91"/>
      <c r="L3" s="91"/>
      <c r="M3" s="91"/>
      <c r="N3" s="91"/>
    </row>
    <row r="4" spans="1:14" ht="35.1" customHeight="1" x14ac:dyDescent="0.25">
      <c r="B4" s="83" t="s">
        <v>3</v>
      </c>
      <c r="C4" s="83"/>
      <c r="D4" s="84"/>
      <c r="E4" s="84"/>
      <c r="F4" s="84"/>
      <c r="G4" s="84"/>
      <c r="H4" s="84"/>
      <c r="I4" s="84"/>
      <c r="J4" s="84"/>
      <c r="K4" s="84"/>
      <c r="L4" s="84"/>
      <c r="M4" s="84"/>
      <c r="N4" s="84"/>
    </row>
    <row r="5" spans="1:14" ht="35.1" customHeight="1" x14ac:dyDescent="0.25">
      <c r="B5" s="83" t="s">
        <v>4</v>
      </c>
      <c r="C5" s="83"/>
      <c r="D5" s="84"/>
      <c r="E5" s="84"/>
      <c r="F5" s="84"/>
      <c r="G5" s="84"/>
      <c r="H5" s="84"/>
      <c r="I5" s="84"/>
      <c r="J5" s="84"/>
      <c r="K5" s="84"/>
      <c r="L5" s="84"/>
      <c r="M5" s="84"/>
      <c r="N5" s="84"/>
    </row>
    <row r="6" spans="1:14" ht="35.1" customHeight="1" x14ac:dyDescent="0.25">
      <c r="B6" s="83" t="s">
        <v>5</v>
      </c>
      <c r="C6" s="83"/>
      <c r="D6" s="84"/>
      <c r="E6" s="84"/>
      <c r="F6" s="84"/>
      <c r="G6" s="84"/>
      <c r="H6" s="84"/>
      <c r="I6" s="84"/>
      <c r="J6" s="84"/>
      <c r="K6" s="84"/>
      <c r="L6" s="84"/>
      <c r="M6" s="84"/>
      <c r="N6" s="84"/>
    </row>
    <row r="7" spans="1:14" ht="35.1" customHeight="1" x14ac:dyDescent="0.25">
      <c r="B7" s="85" t="s">
        <v>6</v>
      </c>
      <c r="C7" s="85"/>
      <c r="D7" s="86" t="str">
        <f>'Prüfungen Studiengang'!H1</f>
        <v>Bachelor of Science Angewandte Informatik - Ing.- o. Med.informatik</v>
      </c>
      <c r="E7" s="86"/>
      <c r="F7" s="86"/>
      <c r="G7" s="86"/>
      <c r="H7" s="86"/>
      <c r="I7" s="86"/>
      <c r="J7" s="86"/>
      <c r="K7" s="86"/>
      <c r="L7" s="87" t="s">
        <v>7</v>
      </c>
      <c r="M7" s="87"/>
      <c r="N7" s="2">
        <f>'Prüfungen Studiengang'!H2</f>
        <v>6</v>
      </c>
    </row>
    <row r="8" spans="1:14" ht="15.75" customHeight="1" x14ac:dyDescent="0.25">
      <c r="B8" s="78" t="s">
        <v>8</v>
      </c>
      <c r="C8" s="78"/>
      <c r="D8" s="78"/>
      <c r="E8" s="78"/>
      <c r="F8" s="78"/>
      <c r="G8" s="78"/>
      <c r="H8" s="78"/>
      <c r="I8" s="79" t="s">
        <v>9</v>
      </c>
      <c r="J8" s="79"/>
      <c r="K8" s="79"/>
      <c r="L8" s="79"/>
      <c r="M8" s="79"/>
      <c r="N8" s="79"/>
    </row>
    <row r="9" spans="1:14" ht="15.75" customHeight="1" x14ac:dyDescent="0.25">
      <c r="B9" s="80" t="s">
        <v>10</v>
      </c>
      <c r="C9" s="80"/>
      <c r="D9" s="80"/>
      <c r="E9" s="80"/>
      <c r="F9" s="80"/>
      <c r="G9" s="81" t="s">
        <v>11</v>
      </c>
      <c r="H9" s="81"/>
      <c r="I9" s="79"/>
      <c r="J9" s="79"/>
      <c r="K9" s="79"/>
      <c r="L9" s="79"/>
      <c r="M9" s="79"/>
      <c r="N9" s="79"/>
    </row>
    <row r="10" spans="1:14" ht="86.25" customHeight="1" x14ac:dyDescent="0.25">
      <c r="B10" s="82" t="s">
        <v>12</v>
      </c>
      <c r="C10" s="82"/>
      <c r="D10" s="3" t="s">
        <v>13</v>
      </c>
      <c r="E10" s="3" t="s">
        <v>14</v>
      </c>
      <c r="F10" s="4" t="s">
        <v>15</v>
      </c>
      <c r="G10" s="5" t="s">
        <v>16</v>
      </c>
      <c r="H10" s="6" t="s">
        <v>17</v>
      </c>
      <c r="I10" s="7" t="s">
        <v>18</v>
      </c>
      <c r="J10" s="8" t="s">
        <v>19</v>
      </c>
      <c r="K10" s="9" t="s">
        <v>20</v>
      </c>
      <c r="L10" s="8" t="s">
        <v>21</v>
      </c>
      <c r="M10" s="8" t="s">
        <v>22</v>
      </c>
      <c r="N10" s="10" t="s">
        <v>23</v>
      </c>
    </row>
    <row r="11" spans="1:14" x14ac:dyDescent="0.25">
      <c r="B11" s="70"/>
      <c r="C11" s="70"/>
      <c r="D11" s="11"/>
      <c r="E11" s="12"/>
      <c r="F11" s="13"/>
      <c r="G11" s="14"/>
      <c r="H11" s="15" t="str">
        <f>IF(G11&gt;0,LEFT(TEXT(VLOOKUP($G11,'Prüfungen Studiengang'!$A$4:$E$1999,4,0),0),45),"")</f>
        <v/>
      </c>
      <c r="I11" s="16"/>
      <c r="J11" s="17" t="str">
        <f>IF(I11&gt;0,LEFT(TEXT(VLOOKUP($I11,'Prüfungen Studiengang'!$A$4:$E$1999,2,0),0)&amp;"/"&amp;TEXT(VLOOKUP($I11,'Prüfungen Studiengang'!$A$4:$E$1999,3,0),0)&amp;"/"&amp;TEXT(VLOOKUP($I11,'Prüfungen Studiengang'!$A$4:$E$1999,4,0),0),45),"")</f>
        <v/>
      </c>
      <c r="K11" s="18"/>
      <c r="L11" s="19" t="str">
        <f>IF(OR(I11="",K11="A",K11="B",K11="C",K11="D"),"",(VLOOKUP($I11,'Prüfungen Studiengang'!$A$4:$E$1999,5,0)))</f>
        <v/>
      </c>
      <c r="M11" s="20"/>
      <c r="N11" s="21"/>
    </row>
    <row r="12" spans="1:14" x14ac:dyDescent="0.25">
      <c r="B12" s="70"/>
      <c r="C12" s="70"/>
      <c r="D12" s="11"/>
      <c r="E12" s="12"/>
      <c r="F12" s="13"/>
      <c r="G12" s="14"/>
      <c r="H12" s="15" t="str">
        <f>IF(G12&gt;0,LEFT(TEXT(VLOOKUP($G12,'Prüfungen Studiengang'!$A$4:$E$1999,4,0),0),45),"")</f>
        <v/>
      </c>
      <c r="I12" s="16"/>
      <c r="J12" s="17" t="str">
        <f>IF(I12&gt;0,LEFT(TEXT(VLOOKUP($I12,'Prüfungen Studiengang'!$A$4:$E$1999,2,0),0)&amp;"/"&amp;TEXT(VLOOKUP($I12,'Prüfungen Studiengang'!$A$4:$E$1999,3,0),0)&amp;"/"&amp;TEXT(VLOOKUP($I12,'Prüfungen Studiengang'!$A$4:$E$1999,4,0),0),45),"")</f>
        <v/>
      </c>
      <c r="K12" s="18"/>
      <c r="L12" s="19" t="str">
        <f>IF(OR(I12="",K12="A",K12="B",K12="C",K12="D"),"",(VLOOKUP($I12,'Prüfungen Studiengang'!$A$4:$E$1999,5,0)))</f>
        <v/>
      </c>
      <c r="M12" s="20"/>
      <c r="N12" s="21"/>
    </row>
    <row r="13" spans="1:14" x14ac:dyDescent="0.25">
      <c r="B13" s="70"/>
      <c r="C13" s="70"/>
      <c r="D13" s="11"/>
      <c r="E13" s="12"/>
      <c r="F13" s="13"/>
      <c r="G13" s="14"/>
      <c r="H13" s="15" t="str">
        <f>IF(G13&gt;0,LEFT(TEXT(VLOOKUP($G13,'Prüfungen Studiengang'!$A$4:$E$1999,4,0),0),45),"")</f>
        <v/>
      </c>
      <c r="I13" s="16"/>
      <c r="J13" s="17" t="str">
        <f>IF(I13&gt;0,LEFT(TEXT(VLOOKUP($I13,'Prüfungen Studiengang'!$A$4:$E$1999,2,0),0)&amp;"/"&amp;TEXT(VLOOKUP($I13,'Prüfungen Studiengang'!$A$4:$E$1999,3,0),0)&amp;"/"&amp;TEXT(VLOOKUP($I13,'Prüfungen Studiengang'!$A$4:$E$1999,4,0),0),45),"")</f>
        <v/>
      </c>
      <c r="K13" s="18"/>
      <c r="L13" s="19" t="str">
        <f>IF(OR(I13="",K13="A",K13="B",K13="C",K13="D"),"",(VLOOKUP($I13,'Prüfungen Studiengang'!$A$4:$E$1999,5,0)))</f>
        <v/>
      </c>
      <c r="M13" s="20"/>
      <c r="N13" s="21"/>
    </row>
    <row r="14" spans="1:14" x14ac:dyDescent="0.25">
      <c r="B14" s="70"/>
      <c r="C14" s="70"/>
      <c r="D14" s="11"/>
      <c r="E14" s="12"/>
      <c r="F14" s="13"/>
      <c r="G14" s="14"/>
      <c r="H14" s="15" t="str">
        <f>IF(G14&gt;0,LEFT(TEXT(VLOOKUP($G14,'Prüfungen Studiengang'!$A$4:$E$1999,4,0),0),45),"")</f>
        <v/>
      </c>
      <c r="I14" s="16"/>
      <c r="J14" s="17" t="str">
        <f>IF(I14&gt;0,LEFT(TEXT(VLOOKUP($I14,'Prüfungen Studiengang'!$A$4:$E$1999,2,0),0)&amp;"/"&amp;TEXT(VLOOKUP($I14,'Prüfungen Studiengang'!$A$4:$E$1999,3,0),0)&amp;"/"&amp;TEXT(VLOOKUP($I14,'Prüfungen Studiengang'!$A$4:$E$1999,4,0),0),45),"")</f>
        <v/>
      </c>
      <c r="K14" s="18"/>
      <c r="L14" s="19" t="str">
        <f>IF(OR(I14="",K14="A",K14="B",K14="C",K14="D"),"",(VLOOKUP($I14,'Prüfungen Studiengang'!$A$4:$E$1999,5,0)))</f>
        <v/>
      </c>
      <c r="M14" s="20"/>
      <c r="N14" s="21"/>
    </row>
    <row r="15" spans="1:14" x14ac:dyDescent="0.25">
      <c r="B15" s="70"/>
      <c r="C15" s="70"/>
      <c r="D15" s="11"/>
      <c r="E15" s="12"/>
      <c r="F15" s="13"/>
      <c r="G15" s="14"/>
      <c r="H15" s="15" t="str">
        <f>IF(G15&gt;0,LEFT(TEXT(VLOOKUP($G15,'Prüfungen Studiengang'!$A$4:$E$1999,4,0),0),45),"")</f>
        <v/>
      </c>
      <c r="I15" s="16"/>
      <c r="J15" s="17" t="str">
        <f>IF(I15&gt;0,LEFT(TEXT(VLOOKUP($I15,'Prüfungen Studiengang'!$A$4:$E$1999,2,0),0)&amp;"/"&amp;TEXT(VLOOKUP($I15,'Prüfungen Studiengang'!$A$4:$E$1999,3,0),0)&amp;"/"&amp;TEXT(VLOOKUP($I15,'Prüfungen Studiengang'!$A$4:$E$1999,4,0),0),45),"")</f>
        <v/>
      </c>
      <c r="K15" s="18"/>
      <c r="L15" s="19" t="str">
        <f>IF(OR(I15="",K15="A",K15="B",K15="C",K15="D"),"",(VLOOKUP($I15,'Prüfungen Studiengang'!$A$4:$E$1999,5,0)))</f>
        <v/>
      </c>
      <c r="M15" s="20"/>
      <c r="N15" s="21"/>
    </row>
    <row r="16" spans="1:14" x14ac:dyDescent="0.25">
      <c r="B16" s="70"/>
      <c r="C16" s="70"/>
      <c r="D16" s="11"/>
      <c r="E16" s="12"/>
      <c r="F16" s="13"/>
      <c r="G16" s="14"/>
      <c r="H16" s="15" t="str">
        <f>IF(G16&gt;0,LEFT(TEXT(VLOOKUP($G16,'Prüfungen Studiengang'!$A$4:$E$1999,4,0),0),45),"")</f>
        <v/>
      </c>
      <c r="I16" s="16"/>
      <c r="J16" s="17" t="str">
        <f>IF(I16&gt;0,LEFT(TEXT(VLOOKUP($I16,'Prüfungen Studiengang'!$A$4:$E$1999,2,0),0)&amp;"/"&amp;TEXT(VLOOKUP($I16,'Prüfungen Studiengang'!$A$4:$E$1999,3,0),0)&amp;"/"&amp;TEXT(VLOOKUP($I16,'Prüfungen Studiengang'!$A$4:$E$1999,4,0),0),45),"")</f>
        <v/>
      </c>
      <c r="K16" s="18"/>
      <c r="L16" s="19" t="str">
        <f>IF(OR(I16="",K16="A",K16="B",K16="C",K16="D"),"",(VLOOKUP($I16,'Prüfungen Studiengang'!$A$4:$E$1999,5,0)))</f>
        <v/>
      </c>
      <c r="M16" s="20"/>
      <c r="N16" s="21"/>
    </row>
    <row r="17" spans="2:14" x14ac:dyDescent="0.25">
      <c r="B17" s="70"/>
      <c r="C17" s="70"/>
      <c r="D17" s="11"/>
      <c r="E17" s="12"/>
      <c r="F17" s="13"/>
      <c r="G17" s="14"/>
      <c r="H17" s="15" t="str">
        <f>IF(G17&gt;0,LEFT(TEXT(VLOOKUP($G17,'Prüfungen Studiengang'!$A$4:$E$1999,4,0),0),45),"")</f>
        <v/>
      </c>
      <c r="I17" s="16"/>
      <c r="J17" s="17" t="str">
        <f>IF(I17&gt;0,LEFT(TEXT(VLOOKUP($I17,'Prüfungen Studiengang'!$A$4:$E$1999,2,0),0)&amp;"/"&amp;TEXT(VLOOKUP($I17,'Prüfungen Studiengang'!$A$4:$E$1999,3,0),0)&amp;"/"&amp;TEXT(VLOOKUP($I17,'Prüfungen Studiengang'!$A$4:$E$1999,4,0),0),45),"")</f>
        <v/>
      </c>
      <c r="K17" s="18"/>
      <c r="L17" s="19" t="str">
        <f>IF(OR(I17="",K17="A",K17="B",K17="C",K17="D"),"",(VLOOKUP($I17,'Prüfungen Studiengang'!$A$4:$E$1999,5,0)))</f>
        <v/>
      </c>
      <c r="M17" s="20"/>
      <c r="N17" s="21"/>
    </row>
    <row r="18" spans="2:14" x14ac:dyDescent="0.25">
      <c r="B18" s="70"/>
      <c r="C18" s="70"/>
      <c r="D18" s="11"/>
      <c r="E18" s="12"/>
      <c r="F18" s="13"/>
      <c r="G18" s="14"/>
      <c r="H18" s="15" t="str">
        <f>IF(G18&gt;0,LEFT(TEXT(VLOOKUP($G18,'Prüfungen Studiengang'!$A$4:$E$1999,4,0),0),45),"")</f>
        <v/>
      </c>
      <c r="I18" s="16"/>
      <c r="J18" s="17" t="str">
        <f>IF(I18&gt;0,LEFT(TEXT(VLOOKUP($I18,'Prüfungen Studiengang'!$A$4:$E$1999,2,0),0)&amp;"/"&amp;TEXT(VLOOKUP($I18,'Prüfungen Studiengang'!$A$4:$E$1999,3,0),0)&amp;"/"&amp;TEXT(VLOOKUP($I18,'Prüfungen Studiengang'!$A$4:$E$1999,4,0),0),45),"")</f>
        <v/>
      </c>
      <c r="K18" s="18"/>
      <c r="L18" s="19" t="str">
        <f>IF(OR(I18="",K18="A",K18="B",K18="C",K18="D"),"",(VLOOKUP($I18,'Prüfungen Studiengang'!$A$4:$E$1999,5,0)))</f>
        <v/>
      </c>
      <c r="M18" s="20"/>
      <c r="N18" s="21"/>
    </row>
    <row r="19" spans="2:14" x14ac:dyDescent="0.25">
      <c r="B19" s="70"/>
      <c r="C19" s="70"/>
      <c r="D19" s="11"/>
      <c r="E19" s="12"/>
      <c r="F19" s="13"/>
      <c r="G19" s="14"/>
      <c r="H19" s="15" t="str">
        <f>IF(G19&gt;0,LEFT(TEXT(VLOOKUP($G19,'Prüfungen Studiengang'!$A$4:$E$1999,4,0),0),45),"")</f>
        <v/>
      </c>
      <c r="I19" s="16"/>
      <c r="J19" s="17" t="str">
        <f>IF(I19&gt;0,LEFT(TEXT(VLOOKUP($I19,'Prüfungen Studiengang'!$A$4:$E$1999,2,0),0)&amp;"/"&amp;TEXT(VLOOKUP($I19,'Prüfungen Studiengang'!$A$4:$E$1999,3,0),0)&amp;"/"&amp;TEXT(VLOOKUP($I19,'Prüfungen Studiengang'!$A$4:$E$1999,4,0),0),45),"")</f>
        <v/>
      </c>
      <c r="K19" s="18"/>
      <c r="L19" s="19" t="str">
        <f>IF(OR(I19="",K19="A",K19="B",K19="C",K19="D"),"",(VLOOKUP($I19,'Prüfungen Studiengang'!$A$4:$E$1999,5,0)))</f>
        <v/>
      </c>
      <c r="M19" s="20"/>
      <c r="N19" s="21"/>
    </row>
    <row r="20" spans="2:14" x14ac:dyDescent="0.25">
      <c r="B20" s="70"/>
      <c r="C20" s="70"/>
      <c r="D20" s="11"/>
      <c r="E20" s="12"/>
      <c r="F20" s="13"/>
      <c r="G20" s="14"/>
      <c r="H20" s="15" t="str">
        <f>IF(G20&gt;0,LEFT(TEXT(VLOOKUP($G20,'Prüfungen Studiengang'!$A$4:$E$1999,4,0),0),45),"")</f>
        <v/>
      </c>
      <c r="I20" s="16"/>
      <c r="J20" s="17" t="str">
        <f>IF(I20&gt;0,LEFT(TEXT(VLOOKUP($I20,'Prüfungen Studiengang'!$A$4:$E$1999,2,0),0)&amp;"/"&amp;TEXT(VLOOKUP($I20,'Prüfungen Studiengang'!$A$4:$E$1999,3,0),0)&amp;"/"&amp;TEXT(VLOOKUP($I20,'Prüfungen Studiengang'!$A$4:$E$1999,4,0),0),45),"")</f>
        <v/>
      </c>
      <c r="K20" s="18"/>
      <c r="L20" s="19" t="str">
        <f>IF(OR(I20="",K20="A",K20="B",K20="C",K20="D"),"",(VLOOKUP($I20,'Prüfungen Studiengang'!$A$4:$E$1999,5,0)))</f>
        <v/>
      </c>
      <c r="M20" s="20"/>
      <c r="N20" s="21"/>
    </row>
    <row r="21" spans="2:14" x14ac:dyDescent="0.25">
      <c r="B21" s="70"/>
      <c r="C21" s="70"/>
      <c r="D21" s="11"/>
      <c r="E21" s="12"/>
      <c r="F21" s="13"/>
      <c r="G21" s="14"/>
      <c r="H21" s="15" t="str">
        <f>IF(G21&gt;0,LEFT(TEXT(VLOOKUP($G21,'Prüfungen Studiengang'!$A$4:$E$1999,4,0),0),45),"")</f>
        <v/>
      </c>
      <c r="I21" s="16"/>
      <c r="J21" s="17" t="str">
        <f>IF(I21&gt;0,LEFT(TEXT(VLOOKUP($I21,'Prüfungen Studiengang'!$A$4:$E$1999,2,0),0)&amp;"/"&amp;TEXT(VLOOKUP($I21,'Prüfungen Studiengang'!$A$4:$E$1999,3,0),0)&amp;"/"&amp;TEXT(VLOOKUP($I21,'Prüfungen Studiengang'!$A$4:$E$1999,4,0),0),45),"")</f>
        <v/>
      </c>
      <c r="K21" s="18"/>
      <c r="L21" s="19" t="str">
        <f>IF(OR(I21="",K21="A",K21="B",K21="C",K21="D"),"",(VLOOKUP($I21,'Prüfungen Studiengang'!$A$4:$E$1999,5,0)))</f>
        <v/>
      </c>
      <c r="M21" s="20"/>
      <c r="N21" s="21"/>
    </row>
    <row r="22" spans="2:14" x14ac:dyDescent="0.25">
      <c r="B22" s="70"/>
      <c r="C22" s="70"/>
      <c r="D22" s="11"/>
      <c r="E22" s="12"/>
      <c r="F22" s="13"/>
      <c r="G22" s="14"/>
      <c r="H22" s="15" t="str">
        <f>IF(G22&gt;0,LEFT(TEXT(VLOOKUP($G22,'Prüfungen Studiengang'!$A$4:$E$1999,4,0),0),45),"")</f>
        <v/>
      </c>
      <c r="I22" s="16"/>
      <c r="J22" s="17" t="str">
        <f>IF(I22&gt;0,LEFT(TEXT(VLOOKUP($I22,'Prüfungen Studiengang'!$A$4:$E$1999,2,0),0)&amp;"/"&amp;TEXT(VLOOKUP($I22,'Prüfungen Studiengang'!$A$4:$E$1999,3,0),0)&amp;"/"&amp;TEXT(VLOOKUP($I22,'Prüfungen Studiengang'!$A$4:$E$1999,4,0),0),45),"")</f>
        <v/>
      </c>
      <c r="K22" s="18"/>
      <c r="L22" s="19" t="str">
        <f>IF(OR(I22="",K22="A",K22="B",K22="C",K22="D"),"",(VLOOKUP($I22,'Prüfungen Studiengang'!$A$4:$E$1999,5,0)))</f>
        <v/>
      </c>
      <c r="M22" s="20"/>
      <c r="N22" s="21"/>
    </row>
    <row r="23" spans="2:14" x14ac:dyDescent="0.25">
      <c r="B23" s="70"/>
      <c r="C23" s="70"/>
      <c r="D23" s="11"/>
      <c r="E23" s="12"/>
      <c r="F23" s="13"/>
      <c r="G23" s="14"/>
      <c r="H23" s="15" t="str">
        <f>IF(G23&gt;0,LEFT(TEXT(VLOOKUP($G23,'Prüfungen Studiengang'!$A$4:$E$1999,4,0),0),45),"")</f>
        <v/>
      </c>
      <c r="I23" s="16"/>
      <c r="J23" s="17" t="str">
        <f>IF(I23&gt;0,LEFT(TEXT(VLOOKUP($I23,'Prüfungen Studiengang'!$A$4:$E$1999,2,0),0)&amp;"/"&amp;TEXT(VLOOKUP($I23,'Prüfungen Studiengang'!$A$4:$E$1999,3,0),0)&amp;"/"&amp;TEXT(VLOOKUP($I23,'Prüfungen Studiengang'!$A$4:$E$1999,4,0),0),45),"")</f>
        <v/>
      </c>
      <c r="K23" s="18"/>
      <c r="L23" s="19" t="str">
        <f>IF(OR(I23="",K23="A",K23="B",K23="C",K23="D"),"",(VLOOKUP($I23,'Prüfungen Studiengang'!$A$4:$E$1999,5,0)))</f>
        <v/>
      </c>
      <c r="M23" s="20"/>
      <c r="N23" s="21"/>
    </row>
    <row r="24" spans="2:14" x14ac:dyDescent="0.25">
      <c r="B24" s="70"/>
      <c r="C24" s="70"/>
      <c r="D24" s="11"/>
      <c r="E24" s="12"/>
      <c r="F24" s="13"/>
      <c r="G24" s="14"/>
      <c r="H24" s="15" t="str">
        <f>IF(G24&gt;0,LEFT(TEXT(VLOOKUP($G24,'Prüfungen Studiengang'!$A$4:$E$1999,4,0),0),45),"")</f>
        <v/>
      </c>
      <c r="I24" s="16"/>
      <c r="J24" s="17" t="str">
        <f>IF(I24&gt;0,LEFT(TEXT(VLOOKUP($I24,'Prüfungen Studiengang'!$A$4:$E$1999,2,0),0)&amp;"/"&amp;TEXT(VLOOKUP($I24,'Prüfungen Studiengang'!$A$4:$E$1999,3,0),0)&amp;"/"&amp;TEXT(VLOOKUP($I24,'Prüfungen Studiengang'!$A$4:$E$1999,4,0),0),45),"")</f>
        <v/>
      </c>
      <c r="K24" s="18"/>
      <c r="L24" s="19" t="str">
        <f>IF(OR(I24="",K24="A",K24="B",K24="C",K24="D"),"",(VLOOKUP($I24,'Prüfungen Studiengang'!$A$4:$E$1999,5,0)))</f>
        <v/>
      </c>
      <c r="M24" s="20"/>
      <c r="N24" s="21"/>
    </row>
    <row r="25" spans="2:14" x14ac:dyDescent="0.25">
      <c r="B25" s="70"/>
      <c r="C25" s="70"/>
      <c r="D25" s="11"/>
      <c r="E25" s="12"/>
      <c r="F25" s="13"/>
      <c r="G25" s="14"/>
      <c r="H25" s="15" t="str">
        <f>IF(G25&gt;0,LEFT(TEXT(VLOOKUP($G25,'Prüfungen Studiengang'!$A$4:$E$1999,4,0),0),45),"")</f>
        <v/>
      </c>
      <c r="I25" s="16"/>
      <c r="J25" s="17" t="str">
        <f>IF(I25&gt;0,LEFT(TEXT(VLOOKUP($I25,'Prüfungen Studiengang'!$A$4:$E$1999,2,0),0)&amp;"/"&amp;TEXT(VLOOKUP($I25,'Prüfungen Studiengang'!$A$4:$E$1999,3,0),0)&amp;"/"&amp;TEXT(VLOOKUP($I25,'Prüfungen Studiengang'!$A$4:$E$1999,4,0),0),45),"")</f>
        <v/>
      </c>
      <c r="K25" s="18"/>
      <c r="L25" s="19" t="str">
        <f>IF(OR(I25="",K25="A",K25="B",K25="C",K25="D"),"",(VLOOKUP($I25,'Prüfungen Studiengang'!$A$4:$E$1999,5,0)))</f>
        <v/>
      </c>
      <c r="M25" s="20"/>
      <c r="N25" s="21"/>
    </row>
    <row r="26" spans="2:14" x14ac:dyDescent="0.25">
      <c r="B26" s="70"/>
      <c r="C26" s="70"/>
      <c r="D26" s="11"/>
      <c r="E26" s="12"/>
      <c r="F26" s="13"/>
      <c r="G26" s="14"/>
      <c r="H26" s="15" t="str">
        <f>IF(G26&gt;0,LEFT(TEXT(VLOOKUP($G26,'Prüfungen Studiengang'!$A$4:$E$1999,4,0),0),45),"")</f>
        <v/>
      </c>
      <c r="I26" s="16"/>
      <c r="J26" s="17" t="str">
        <f>IF(I26&gt;0,LEFT(TEXT(VLOOKUP($I26,'Prüfungen Studiengang'!$A$4:$E$1999,2,0),0)&amp;"/"&amp;TEXT(VLOOKUP($I26,'Prüfungen Studiengang'!$A$4:$E$1999,3,0),0)&amp;"/"&amp;TEXT(VLOOKUP($I26,'Prüfungen Studiengang'!$A$4:$E$1999,4,0),0),45),"")</f>
        <v/>
      </c>
      <c r="K26" s="18"/>
      <c r="L26" s="19" t="str">
        <f>IF(OR(I26="",K26="A",K26="B",K26="C",K26="D"),"",(VLOOKUP($I26,'Prüfungen Studiengang'!$A$4:$E$1999,5,0)))</f>
        <v/>
      </c>
      <c r="M26" s="20"/>
      <c r="N26" s="21"/>
    </row>
    <row r="27" spans="2:14" x14ac:dyDescent="0.25">
      <c r="B27" s="70"/>
      <c r="C27" s="70"/>
      <c r="D27" s="11"/>
      <c r="E27" s="12"/>
      <c r="F27" s="13"/>
      <c r="G27" s="14"/>
      <c r="H27" s="15" t="str">
        <f>IF(G27&gt;0,LEFT(TEXT(VLOOKUP($G27,'Prüfungen Studiengang'!$A$4:$E$1999,4,0),0),45),"")</f>
        <v/>
      </c>
      <c r="I27" s="16"/>
      <c r="J27" s="17" t="str">
        <f>IF(I27&gt;0,LEFT(TEXT(VLOOKUP($I27,'Prüfungen Studiengang'!$A$4:$E$1999,2,0),0)&amp;"/"&amp;TEXT(VLOOKUP($I27,'Prüfungen Studiengang'!$A$4:$E$1999,3,0),0)&amp;"/"&amp;TEXT(VLOOKUP($I27,'Prüfungen Studiengang'!$A$4:$E$1999,4,0),0),45),"")</f>
        <v/>
      </c>
      <c r="K27" s="18"/>
      <c r="L27" s="19" t="str">
        <f>IF(OR(I27="",K27="A",K27="B",K27="C",K27="D"),"",(VLOOKUP($I27,'Prüfungen Studiengang'!$A$4:$E$1999,5,0)))</f>
        <v/>
      </c>
      <c r="M27" s="20"/>
      <c r="N27" s="21"/>
    </row>
    <row r="28" spans="2:14" x14ac:dyDescent="0.25">
      <c r="B28" s="70"/>
      <c r="C28" s="70"/>
      <c r="D28" s="11"/>
      <c r="E28" s="12"/>
      <c r="F28" s="13"/>
      <c r="G28" s="14"/>
      <c r="H28" s="15" t="str">
        <f>IF(G28&gt;0,LEFT(TEXT(VLOOKUP($G28,'Prüfungen Studiengang'!$A$4:$E$1999,4,0),0),45),"")</f>
        <v/>
      </c>
      <c r="I28" s="16"/>
      <c r="J28" s="17" t="str">
        <f>IF(I28&gt;0,LEFT(TEXT(VLOOKUP($I28,'Prüfungen Studiengang'!$A$4:$E$1999,2,0),0)&amp;"/"&amp;TEXT(VLOOKUP($I28,'Prüfungen Studiengang'!$A$4:$E$1999,3,0),0)&amp;"/"&amp;TEXT(VLOOKUP($I28,'Prüfungen Studiengang'!$A$4:$E$1999,4,0),0),45),"")</f>
        <v/>
      </c>
      <c r="K28" s="18"/>
      <c r="L28" s="19" t="str">
        <f>IF(OR(I28="",K28="A",K28="B",K28="C",K28="D"),"",(VLOOKUP($I28,'Prüfungen Studiengang'!$A$4:$E$1999,5,0)))</f>
        <v/>
      </c>
      <c r="M28" s="20"/>
      <c r="N28" s="21"/>
    </row>
    <row r="29" spans="2:14" x14ac:dyDescent="0.25">
      <c r="B29" s="70"/>
      <c r="C29" s="70"/>
      <c r="D29" s="11"/>
      <c r="E29" s="12"/>
      <c r="F29" s="13"/>
      <c r="G29" s="14"/>
      <c r="H29" s="15" t="str">
        <f>IF(G29&gt;0,LEFT(TEXT(VLOOKUP($G29,'Prüfungen Studiengang'!$A$4:$E$1999,4,0),0),45),"")</f>
        <v/>
      </c>
      <c r="I29" s="16"/>
      <c r="J29" s="17" t="str">
        <f>IF(I29&gt;0,LEFT(TEXT(VLOOKUP($I29,'Prüfungen Studiengang'!$A$4:$E$1999,2,0),0)&amp;"/"&amp;TEXT(VLOOKUP($I29,'Prüfungen Studiengang'!$A$4:$E$1999,3,0),0)&amp;"/"&amp;TEXT(VLOOKUP($I29,'Prüfungen Studiengang'!$A$4:$E$1999,4,0),0),45),"")</f>
        <v/>
      </c>
      <c r="K29" s="18"/>
      <c r="L29" s="19" t="str">
        <f>IF(OR(I29="",K29="A",K29="B",K29="C",K29="D"),"",(VLOOKUP($I29,'Prüfungen Studiengang'!$A$4:$E$1999,5,0)))</f>
        <v/>
      </c>
      <c r="M29" s="20"/>
      <c r="N29" s="21"/>
    </row>
    <row r="30" spans="2:14" x14ac:dyDescent="0.25">
      <c r="B30" s="70"/>
      <c r="C30" s="70"/>
      <c r="D30" s="11"/>
      <c r="E30" s="12"/>
      <c r="F30" s="13"/>
      <c r="G30" s="14"/>
      <c r="H30" s="15" t="str">
        <f>IF(G30&gt;0,LEFT(TEXT(VLOOKUP($G30,'Prüfungen Studiengang'!$A$4:$E$1999,4,0),0),45),"")</f>
        <v/>
      </c>
      <c r="I30" s="16"/>
      <c r="J30" s="17" t="str">
        <f>IF(I30&gt;0,LEFT(TEXT(VLOOKUP($I30,'Prüfungen Studiengang'!$A$4:$E$1999,2,0),0)&amp;"/"&amp;TEXT(VLOOKUP($I30,'Prüfungen Studiengang'!$A$4:$E$1999,3,0),0)&amp;"/"&amp;TEXT(VLOOKUP($I30,'Prüfungen Studiengang'!$A$4:$E$1999,4,0),0),45),"")</f>
        <v/>
      </c>
      <c r="K30" s="18"/>
      <c r="L30" s="19" t="str">
        <f>IF(OR(I30="",K30="A",K30="B",K30="C",K30="D"),"",(VLOOKUP($I30,'Prüfungen Studiengang'!$A$4:$E$1999,5,0)))</f>
        <v/>
      </c>
      <c r="M30" s="20"/>
      <c r="N30" s="21"/>
    </row>
    <row r="31" spans="2:14" x14ac:dyDescent="0.25">
      <c r="B31" s="70"/>
      <c r="C31" s="70"/>
      <c r="D31" s="11"/>
      <c r="E31" s="12"/>
      <c r="F31" s="13"/>
      <c r="G31" s="14"/>
      <c r="H31" s="15" t="str">
        <f>IF(G31&gt;0,LEFT(TEXT(VLOOKUP($G31,'Prüfungen Studiengang'!$A$4:$E$1999,4,0),0),45),"")</f>
        <v/>
      </c>
      <c r="I31" s="16"/>
      <c r="J31" s="17" t="str">
        <f>IF(I31&gt;0,LEFT(TEXT(VLOOKUP($I31,'Prüfungen Studiengang'!$A$4:$E$1999,2,0),0)&amp;"/"&amp;TEXT(VLOOKUP($I31,'Prüfungen Studiengang'!$A$4:$E$1999,3,0),0)&amp;"/"&amp;TEXT(VLOOKUP($I31,'Prüfungen Studiengang'!$A$4:$E$1999,4,0),0),45),"")</f>
        <v/>
      </c>
      <c r="K31" s="18"/>
      <c r="L31" s="19" t="str">
        <f>IF(OR(I31="",K31="A",K31="B",K31="C",K31="D"),"",(VLOOKUP($I31,'Prüfungen Studiengang'!$A$4:$E$1999,5,0)))</f>
        <v/>
      </c>
      <c r="M31" s="20"/>
      <c r="N31" s="21"/>
    </row>
    <row r="32" spans="2:14" x14ac:dyDescent="0.25">
      <c r="B32" s="70"/>
      <c r="C32" s="70"/>
      <c r="D32" s="11"/>
      <c r="E32" s="12"/>
      <c r="F32" s="13"/>
      <c r="G32" s="14"/>
      <c r="H32" s="15" t="str">
        <f>IF(G32&gt;0,LEFT(TEXT(VLOOKUP($G32,'Prüfungen Studiengang'!$A$4:$E$1999,4,0),0),45),"")</f>
        <v/>
      </c>
      <c r="I32" s="16"/>
      <c r="J32" s="17" t="str">
        <f>IF(I32&gt;0,LEFT(TEXT(VLOOKUP($I32,'Prüfungen Studiengang'!$A$4:$E$1999,2,0),0)&amp;"/"&amp;TEXT(VLOOKUP($I32,'Prüfungen Studiengang'!$A$4:$E$1999,3,0),0)&amp;"/"&amp;TEXT(VLOOKUP($I32,'Prüfungen Studiengang'!$A$4:$E$1999,4,0),0),45),"")</f>
        <v/>
      </c>
      <c r="K32" s="18"/>
      <c r="L32" s="19" t="str">
        <f>IF(OR(I32="",K32="A",K32="B",K32="C",K32="D"),"",(VLOOKUP($I32,'Prüfungen Studiengang'!$A$4:$E$1999,5,0)))</f>
        <v/>
      </c>
      <c r="M32" s="20"/>
      <c r="N32" s="21"/>
    </row>
    <row r="33" spans="2:14" x14ac:dyDescent="0.25">
      <c r="B33" s="70"/>
      <c r="C33" s="70"/>
      <c r="D33" s="11"/>
      <c r="E33" s="12"/>
      <c r="F33" s="13"/>
      <c r="G33" s="14"/>
      <c r="H33" s="15" t="str">
        <f>IF(G33&gt;0,LEFT(TEXT(VLOOKUP($G33,'Prüfungen Studiengang'!$A$4:$E$1999,4,0),0),45),"")</f>
        <v/>
      </c>
      <c r="I33" s="16"/>
      <c r="J33" s="17" t="str">
        <f>IF(I33&gt;0,LEFT(TEXT(VLOOKUP($I33,'Prüfungen Studiengang'!$A$4:$E$1999,2,0),0)&amp;"/"&amp;TEXT(VLOOKUP($I33,'Prüfungen Studiengang'!$A$4:$E$1999,3,0),0)&amp;"/"&amp;TEXT(VLOOKUP($I33,'Prüfungen Studiengang'!$A$4:$E$1999,4,0),0),45),"")</f>
        <v/>
      </c>
      <c r="K33" s="18"/>
      <c r="L33" s="19" t="str">
        <f>IF(OR(I33="",K33="A",K33="B",K33="C",K33="D"),"",(VLOOKUP($I33,'Prüfungen Studiengang'!$A$4:$E$1999,5,0)))</f>
        <v/>
      </c>
      <c r="M33" s="20"/>
      <c r="N33" s="21"/>
    </row>
    <row r="34" spans="2:14" x14ac:dyDescent="0.25">
      <c r="B34" s="70"/>
      <c r="C34" s="70"/>
      <c r="D34" s="11"/>
      <c r="E34" s="12"/>
      <c r="F34" s="13"/>
      <c r="G34" s="14"/>
      <c r="H34" s="15" t="str">
        <f>IF(G34&gt;0,LEFT(TEXT(VLOOKUP($G34,'Prüfungen Studiengang'!$A$4:$E$1999,4,0),0),45),"")</f>
        <v/>
      </c>
      <c r="I34" s="16"/>
      <c r="J34" s="17" t="str">
        <f>IF(I34&gt;0,LEFT(TEXT(VLOOKUP($I34,'Prüfungen Studiengang'!$A$4:$E$1999,2,0),0)&amp;"/"&amp;TEXT(VLOOKUP($I34,'Prüfungen Studiengang'!$A$4:$E$1999,3,0),0)&amp;"/"&amp;TEXT(VLOOKUP($I34,'Prüfungen Studiengang'!$A$4:$E$1999,4,0),0),45),"")</f>
        <v/>
      </c>
      <c r="K34" s="18"/>
      <c r="L34" s="19" t="str">
        <f>IF(OR(I34="",K34="A",K34="B",K34="C",K34="D"),"",(VLOOKUP($I34,'Prüfungen Studiengang'!$A$4:$E$1999,5,0)))</f>
        <v/>
      </c>
      <c r="M34" s="20"/>
      <c r="N34" s="21"/>
    </row>
    <row r="35" spans="2:14" x14ac:dyDescent="0.25">
      <c r="B35" s="70"/>
      <c r="C35" s="70"/>
      <c r="D35" s="11"/>
      <c r="E35" s="12"/>
      <c r="F35" s="13"/>
      <c r="G35" s="14"/>
      <c r="H35" s="15" t="str">
        <f>IF(G35&gt;0,LEFT(TEXT(VLOOKUP($G35,'Prüfungen Studiengang'!$A$4:$E$1999,4,0),0),45),"")</f>
        <v/>
      </c>
      <c r="I35" s="16"/>
      <c r="J35" s="17" t="str">
        <f>IF(I35&gt;0,LEFT(TEXT(VLOOKUP($I35,'Prüfungen Studiengang'!$A$4:$E$1999,2,0),0)&amp;"/"&amp;TEXT(VLOOKUP($I35,'Prüfungen Studiengang'!$A$4:$E$1999,3,0),0)&amp;"/"&amp;TEXT(VLOOKUP($I35,'Prüfungen Studiengang'!$A$4:$E$1999,4,0),0),45),"")</f>
        <v/>
      </c>
      <c r="K35" s="18"/>
      <c r="L35" s="19" t="str">
        <f>IF(OR(I35="",K35="A",K35="B",K35="C",K35="D"),"",(VLOOKUP($I35,'Prüfungen Studiengang'!$A$4:$E$1999,5,0)))</f>
        <v/>
      </c>
      <c r="M35" s="20"/>
      <c r="N35" s="21"/>
    </row>
    <row r="36" spans="2:14" x14ac:dyDescent="0.25">
      <c r="B36" s="70"/>
      <c r="C36" s="70"/>
      <c r="D36" s="11"/>
      <c r="E36" s="12"/>
      <c r="F36" s="13"/>
      <c r="G36" s="14"/>
      <c r="H36" s="15" t="str">
        <f>IF(G36&gt;0,LEFT(TEXT(VLOOKUP($G36,'Prüfungen Studiengang'!$A$4:$E$1999,4,0),0),45),"")</f>
        <v/>
      </c>
      <c r="I36" s="16"/>
      <c r="J36" s="17" t="str">
        <f>IF(I36&gt;0,LEFT(TEXT(VLOOKUP($I36,'Prüfungen Studiengang'!$A$4:$E$1999,2,0),0)&amp;"/"&amp;TEXT(VLOOKUP($I36,'Prüfungen Studiengang'!$A$4:$E$1999,3,0),0)&amp;"/"&amp;TEXT(VLOOKUP($I36,'Prüfungen Studiengang'!$A$4:$E$1999,4,0),0),45),"")</f>
        <v/>
      </c>
      <c r="K36" s="18"/>
      <c r="L36" s="19" t="str">
        <f>IF(OR(I36="",K36="A",K36="B",K36="C",K36="D"),"",(VLOOKUP($I36,'Prüfungen Studiengang'!$A$4:$E$1999,5,0)))</f>
        <v/>
      </c>
      <c r="M36" s="20"/>
      <c r="N36" s="21"/>
    </row>
    <row r="37" spans="2:14" x14ac:dyDescent="0.25">
      <c r="B37" s="70"/>
      <c r="C37" s="70"/>
      <c r="D37" s="11"/>
      <c r="E37" s="12"/>
      <c r="F37" s="13"/>
      <c r="G37" s="14"/>
      <c r="H37" s="15" t="str">
        <f>IF(G37&gt;0,LEFT(TEXT(VLOOKUP($G37,'Prüfungen Studiengang'!$A$4:$E$1999,4,0),0),45),"")</f>
        <v/>
      </c>
      <c r="I37" s="16"/>
      <c r="J37" s="17" t="str">
        <f>IF(I37&gt;0,LEFT(TEXT(VLOOKUP($I37,'Prüfungen Studiengang'!$A$4:$E$1999,2,0),0)&amp;"/"&amp;TEXT(VLOOKUP($I37,'Prüfungen Studiengang'!$A$4:$E$1999,3,0),0)&amp;"/"&amp;TEXT(VLOOKUP($I37,'Prüfungen Studiengang'!$A$4:$E$1999,4,0),0),45),"")</f>
        <v/>
      </c>
      <c r="K37" s="18"/>
      <c r="L37" s="19" t="str">
        <f>IF(OR(I37="",K37="A",K37="B",K37="C",K37="D"),"",(VLOOKUP($I37,'Prüfungen Studiengang'!$A$4:$E$1999,5,0)))</f>
        <v/>
      </c>
      <c r="M37" s="20"/>
      <c r="N37" s="21"/>
    </row>
    <row r="38" spans="2:14" x14ac:dyDescent="0.25">
      <c r="B38" s="70"/>
      <c r="C38" s="70"/>
      <c r="D38" s="11"/>
      <c r="E38" s="12"/>
      <c r="F38" s="13"/>
      <c r="G38" s="14"/>
      <c r="H38" s="15" t="str">
        <f>IF(G38&gt;0,LEFT(TEXT(VLOOKUP($G38,'Prüfungen Studiengang'!$A$4:$E$1999,4,0),0),45),"")</f>
        <v/>
      </c>
      <c r="I38" s="16"/>
      <c r="J38" s="17" t="str">
        <f>IF(I38&gt;0,LEFT(TEXT(VLOOKUP($I38,'Prüfungen Studiengang'!$A$4:$E$1999,2,0),0)&amp;"/"&amp;TEXT(VLOOKUP($I38,'Prüfungen Studiengang'!$A$4:$E$1999,3,0),0)&amp;"/"&amp;TEXT(VLOOKUP($I38,'Prüfungen Studiengang'!$A$4:$E$1999,4,0),0),45),"")</f>
        <v/>
      </c>
      <c r="K38" s="18"/>
      <c r="L38" s="19" t="str">
        <f>IF(OR(I38="",K38="A",K38="B",K38="C",K38="D"),"",(VLOOKUP($I38,'Prüfungen Studiengang'!$A$4:$E$1999,5,0)))</f>
        <v/>
      </c>
      <c r="M38" s="20"/>
      <c r="N38" s="21"/>
    </row>
    <row r="39" spans="2:14" x14ac:dyDescent="0.25">
      <c r="B39" s="70"/>
      <c r="C39" s="70"/>
      <c r="D39" s="11"/>
      <c r="E39" s="12"/>
      <c r="F39" s="13"/>
      <c r="G39" s="14"/>
      <c r="H39" s="15" t="str">
        <f>IF(G39&gt;0,LEFT(TEXT(VLOOKUP($G39,'Prüfungen Studiengang'!$A$4:$E$1999,4,0),0),45),"")</f>
        <v/>
      </c>
      <c r="I39" s="16"/>
      <c r="J39" s="17" t="str">
        <f>IF(I39&gt;0,LEFT(TEXT(VLOOKUP($I39,'Prüfungen Studiengang'!$A$4:$E$1999,2,0),0)&amp;"/"&amp;TEXT(VLOOKUP($I39,'Prüfungen Studiengang'!$A$4:$E$1999,3,0),0)&amp;"/"&amp;TEXT(VLOOKUP($I39,'Prüfungen Studiengang'!$A$4:$E$1999,4,0),0),45),"")</f>
        <v/>
      </c>
      <c r="K39" s="18"/>
      <c r="L39" s="19" t="str">
        <f>IF(OR(I39="",K39="A",K39="B",K39="C",K39="D"),"",(VLOOKUP($I39,'Prüfungen Studiengang'!$A$4:$E$1999,5,0)))</f>
        <v/>
      </c>
      <c r="M39" s="20"/>
      <c r="N39" s="21"/>
    </row>
    <row r="40" spans="2:14" x14ac:dyDescent="0.25">
      <c r="B40" s="70"/>
      <c r="C40" s="70"/>
      <c r="D40" s="11"/>
      <c r="E40" s="12"/>
      <c r="F40" s="13"/>
      <c r="G40" s="14"/>
      <c r="H40" s="15" t="str">
        <f>IF(G40&gt;0,LEFT(TEXT(VLOOKUP($G40,'Prüfungen Studiengang'!$A$4:$E$1999,4,0),0),45),"")</f>
        <v/>
      </c>
      <c r="I40" s="16"/>
      <c r="J40" s="17" t="str">
        <f>IF(I40&gt;0,LEFT(TEXT(VLOOKUP($I40,'Prüfungen Studiengang'!$A$4:$E$1999,2,0),0)&amp;"/"&amp;TEXT(VLOOKUP($I40,'Prüfungen Studiengang'!$A$4:$E$1999,3,0),0)&amp;"/"&amp;TEXT(VLOOKUP($I40,'Prüfungen Studiengang'!$A$4:$E$1999,4,0),0),45),"")</f>
        <v/>
      </c>
      <c r="K40" s="18"/>
      <c r="L40" s="19" t="str">
        <f>IF(OR(I40="",K40="A",K40="B",K40="C",K40="D"),"",(VLOOKUP($I40,'Prüfungen Studiengang'!$A$4:$E$1999,5,0)))</f>
        <v/>
      </c>
      <c r="M40" s="20"/>
      <c r="N40" s="21"/>
    </row>
    <row r="41" spans="2:14" x14ac:dyDescent="0.25">
      <c r="B41" s="70"/>
      <c r="C41" s="70"/>
      <c r="D41" s="11"/>
      <c r="E41" s="12"/>
      <c r="F41" s="13"/>
      <c r="G41" s="14"/>
      <c r="H41" s="15" t="str">
        <f>IF(G41&gt;0,LEFT(TEXT(VLOOKUP($G41,'Prüfungen Studiengang'!$A$4:$E$1999,4,0),0),45),"")</f>
        <v/>
      </c>
      <c r="I41" s="16"/>
      <c r="J41" s="17" t="str">
        <f>IF(I41&gt;0,LEFT(TEXT(VLOOKUP($I41,'Prüfungen Studiengang'!$A$4:$E$1999,2,0),0)&amp;"/"&amp;TEXT(VLOOKUP($I41,'Prüfungen Studiengang'!$A$4:$E$1999,3,0),0)&amp;"/"&amp;TEXT(VLOOKUP($I41,'Prüfungen Studiengang'!$A$4:$E$1999,4,0),0),45),"")</f>
        <v/>
      </c>
      <c r="K41" s="18"/>
      <c r="L41" s="19" t="str">
        <f>IF(OR(I41="",K41="A",K41="B",K41="C",K41="D"),"",(VLOOKUP($I41,'Prüfungen Studiengang'!$A$4:$E$1999,5,0)))</f>
        <v/>
      </c>
      <c r="M41" s="20"/>
      <c r="N41" s="21"/>
    </row>
    <row r="42" spans="2:14" x14ac:dyDescent="0.25">
      <c r="B42" s="70"/>
      <c r="C42" s="70"/>
      <c r="D42" s="11"/>
      <c r="E42" s="12"/>
      <c r="F42" s="13"/>
      <c r="G42" s="14"/>
      <c r="H42" s="15" t="str">
        <f>IF(G42&gt;0,LEFT(TEXT(VLOOKUP($G42,'Prüfungen Studiengang'!$A$4:$E$1999,4,0),0),45),"")</f>
        <v/>
      </c>
      <c r="I42" s="16"/>
      <c r="J42" s="17" t="str">
        <f>IF(I42&gt;0,LEFT(TEXT(VLOOKUP($I42,'Prüfungen Studiengang'!$A$4:$E$1999,2,0),0)&amp;"/"&amp;TEXT(VLOOKUP($I42,'Prüfungen Studiengang'!$A$4:$E$1999,3,0),0)&amp;"/"&amp;TEXT(VLOOKUP($I42,'Prüfungen Studiengang'!$A$4:$E$1999,4,0),0),45),"")</f>
        <v/>
      </c>
      <c r="K42" s="18"/>
      <c r="L42" s="19" t="str">
        <f>IF(OR(I42="",K42="A",K42="B",K42="C",K42="D"),"",(VLOOKUP($I42,'Prüfungen Studiengang'!$A$4:$E$1999,5,0)))</f>
        <v/>
      </c>
      <c r="M42" s="20"/>
      <c r="N42" s="21"/>
    </row>
    <row r="43" spans="2:14" x14ac:dyDescent="0.25">
      <c r="B43" s="70"/>
      <c r="C43" s="70"/>
      <c r="D43" s="11"/>
      <c r="E43" s="12"/>
      <c r="F43" s="13"/>
      <c r="G43" s="14"/>
      <c r="H43" s="15" t="str">
        <f>IF(G43&gt;0,LEFT(TEXT(VLOOKUP($G43,'Prüfungen Studiengang'!$A$4:$E$1999,4,0),0),45),"")</f>
        <v/>
      </c>
      <c r="I43" s="16"/>
      <c r="J43" s="17" t="str">
        <f>IF(I43&gt;0,LEFT(TEXT(VLOOKUP($I43,'Prüfungen Studiengang'!$A$4:$E$1999,2,0),0)&amp;"/"&amp;TEXT(VLOOKUP($I43,'Prüfungen Studiengang'!$A$4:$E$1999,3,0),0)&amp;"/"&amp;TEXT(VLOOKUP($I43,'Prüfungen Studiengang'!$A$4:$E$1999,4,0),0),45),"")</f>
        <v/>
      </c>
      <c r="K43" s="18"/>
      <c r="L43" s="19" t="str">
        <f>IF(OR(I43="",K43="A",K43="B",K43="C",K43="D"),"",(VLOOKUP($I43,'Prüfungen Studiengang'!$A$4:$E$1999,5,0)))</f>
        <v/>
      </c>
      <c r="M43" s="20"/>
      <c r="N43" s="21"/>
    </row>
    <row r="44" spans="2:14" x14ac:dyDescent="0.25">
      <c r="B44" s="70"/>
      <c r="C44" s="70"/>
      <c r="D44" s="11"/>
      <c r="E44" s="12"/>
      <c r="F44" s="13"/>
      <c r="G44" s="14"/>
      <c r="H44" s="15" t="str">
        <f>IF(G44&gt;0,LEFT(TEXT(VLOOKUP($G44,'Prüfungen Studiengang'!$A$4:$E$1999,4,0),0),45),"")</f>
        <v/>
      </c>
      <c r="I44" s="16"/>
      <c r="J44" s="17" t="str">
        <f>IF(I44&gt;0,LEFT(TEXT(VLOOKUP($I44,'Prüfungen Studiengang'!$A$4:$E$1999,2,0),0)&amp;"/"&amp;TEXT(VLOOKUP($I44,'Prüfungen Studiengang'!$A$4:$E$1999,3,0),0)&amp;"/"&amp;TEXT(VLOOKUP($I44,'Prüfungen Studiengang'!$A$4:$E$1999,4,0),0),45),"")</f>
        <v/>
      </c>
      <c r="K44" s="18"/>
      <c r="L44" s="19" t="str">
        <f>IF(OR(I44="",K44="A",K44="B",K44="C",K44="D"),"",(VLOOKUP($I44,'Prüfungen Studiengang'!$A$4:$E$1999,5,0)))</f>
        <v/>
      </c>
      <c r="M44" s="20"/>
      <c r="N44" s="21"/>
    </row>
    <row r="45" spans="2:14" x14ac:dyDescent="0.25">
      <c r="B45" s="70"/>
      <c r="C45" s="70"/>
      <c r="D45" s="11"/>
      <c r="E45" s="12"/>
      <c r="F45" s="13"/>
      <c r="G45" s="14"/>
      <c r="H45" s="15" t="str">
        <f>IF(G45&gt;0,LEFT(TEXT(VLOOKUP($G45,'Prüfungen Studiengang'!$A$4:$E$1999,4,0),0),45),"")</f>
        <v/>
      </c>
      <c r="I45" s="16"/>
      <c r="J45" s="17" t="str">
        <f>IF(I45&gt;0,LEFT(TEXT(VLOOKUP($I45,'Prüfungen Studiengang'!$A$4:$E$1999,2,0),0)&amp;"/"&amp;TEXT(VLOOKUP($I45,'Prüfungen Studiengang'!$A$4:$E$1999,3,0),0)&amp;"/"&amp;TEXT(VLOOKUP($I45,'Prüfungen Studiengang'!$A$4:$E$1999,4,0),0),45),"")</f>
        <v/>
      </c>
      <c r="K45" s="18"/>
      <c r="L45" s="19" t="str">
        <f>IF(OR(I45="",K45="A",K45="B",K45="C",K45="D"),"",(VLOOKUP($I45,'Prüfungen Studiengang'!$A$4:$E$1999,5,0)))</f>
        <v/>
      </c>
      <c r="M45" s="20"/>
      <c r="N45" s="21"/>
    </row>
    <row r="46" spans="2:14" x14ac:dyDescent="0.25">
      <c r="B46" s="70"/>
      <c r="C46" s="70"/>
      <c r="D46" s="11"/>
      <c r="E46" s="12"/>
      <c r="F46" s="13"/>
      <c r="G46" s="14"/>
      <c r="H46" s="15" t="str">
        <f>IF(G46&gt;0,LEFT(TEXT(VLOOKUP($G46,'Prüfungen Studiengang'!$A$4:$E$1999,4,0),0),45),"")</f>
        <v/>
      </c>
      <c r="I46" s="16"/>
      <c r="J46" s="17" t="str">
        <f>IF(I46&gt;0,LEFT(TEXT(VLOOKUP($I46,'Prüfungen Studiengang'!$A$4:$E$1999,2,0),0)&amp;"/"&amp;TEXT(VLOOKUP($I46,'Prüfungen Studiengang'!$A$4:$E$1999,3,0),0)&amp;"/"&amp;TEXT(VLOOKUP($I46,'Prüfungen Studiengang'!$A$4:$E$1999,4,0),0),45),"")</f>
        <v/>
      </c>
      <c r="K46" s="18"/>
      <c r="L46" s="19" t="str">
        <f>IF(OR(I46="",K46="A",K46="B",K46="C",K46="D"),"",(VLOOKUP($I46,'Prüfungen Studiengang'!$A$4:$E$1999,5,0)))</f>
        <v/>
      </c>
      <c r="M46" s="20"/>
      <c r="N46" s="21"/>
    </row>
    <row r="47" spans="2:14" x14ac:dyDescent="0.25">
      <c r="B47" s="70"/>
      <c r="C47" s="70"/>
      <c r="D47" s="11"/>
      <c r="E47" s="12"/>
      <c r="F47" s="13"/>
      <c r="G47" s="14"/>
      <c r="H47" s="15" t="str">
        <f>IF(G47&gt;0,LEFT(TEXT(VLOOKUP($G47,'Prüfungen Studiengang'!$A$4:$E$1999,4,0),0),45),"")</f>
        <v/>
      </c>
      <c r="I47" s="16"/>
      <c r="J47" s="17" t="str">
        <f>IF(I47&gt;0,LEFT(TEXT(VLOOKUP($I47,'Prüfungen Studiengang'!$A$4:$E$1999,2,0),0)&amp;"/"&amp;TEXT(VLOOKUP($I47,'Prüfungen Studiengang'!$A$4:$E$1999,3,0),0)&amp;"/"&amp;TEXT(VLOOKUP($I47,'Prüfungen Studiengang'!$A$4:$E$1999,4,0),0),45),"")</f>
        <v/>
      </c>
      <c r="K47" s="18"/>
      <c r="L47" s="19" t="str">
        <f>IF(OR(I47="",K47="A",K47="B",K47="C",K47="D"),"",(VLOOKUP($I47,'Prüfungen Studiengang'!$A$4:$E$1999,5,0)))</f>
        <v/>
      </c>
      <c r="M47" s="20"/>
      <c r="N47" s="21"/>
    </row>
    <row r="48" spans="2:14" x14ac:dyDescent="0.25">
      <c r="B48" s="70"/>
      <c r="C48" s="70"/>
      <c r="D48" s="11"/>
      <c r="E48" s="12"/>
      <c r="F48" s="13"/>
      <c r="G48" s="14"/>
      <c r="H48" s="15" t="str">
        <f>IF(G48&gt;0,LEFT(TEXT(VLOOKUP($G48,'Prüfungen Studiengang'!$A$4:$E$1999,4,0),0),45),"")</f>
        <v/>
      </c>
      <c r="I48" s="16"/>
      <c r="J48" s="17" t="str">
        <f>IF(I48&gt;0,LEFT(TEXT(VLOOKUP($I48,'Prüfungen Studiengang'!$A$4:$E$1999,2,0),0)&amp;"/"&amp;TEXT(VLOOKUP($I48,'Prüfungen Studiengang'!$A$4:$E$1999,3,0),0)&amp;"/"&amp;TEXT(VLOOKUP($I48,'Prüfungen Studiengang'!$A$4:$E$1999,4,0),0),45),"")</f>
        <v/>
      </c>
      <c r="K48" s="18"/>
      <c r="L48" s="19" t="str">
        <f>IF(OR(I48="",K48="A",K48="B",K48="C",K48="D"),"",(VLOOKUP($I48,'Prüfungen Studiengang'!$A$4:$E$1999,5,0)))</f>
        <v/>
      </c>
      <c r="M48" s="20"/>
      <c r="N48" s="21"/>
    </row>
    <row r="49" spans="2:14" x14ac:dyDescent="0.25">
      <c r="B49" s="70"/>
      <c r="C49" s="70"/>
      <c r="D49" s="11"/>
      <c r="E49" s="12"/>
      <c r="F49" s="13"/>
      <c r="G49" s="14"/>
      <c r="H49" s="15" t="str">
        <f>IF(G49&gt;0,LEFT(TEXT(VLOOKUP($G49,'Prüfungen Studiengang'!$A$4:$E$1999,4,0),0),45),"")</f>
        <v/>
      </c>
      <c r="I49" s="16"/>
      <c r="J49" s="17" t="str">
        <f>IF(I49&gt;0,LEFT(TEXT(VLOOKUP($I49,'Prüfungen Studiengang'!$A$4:$E$1999,2,0),0)&amp;"/"&amp;TEXT(VLOOKUP($I49,'Prüfungen Studiengang'!$A$4:$E$1999,3,0),0)&amp;"/"&amp;TEXT(VLOOKUP($I49,'Prüfungen Studiengang'!$A$4:$E$1999,4,0),0),45),"")</f>
        <v/>
      </c>
      <c r="K49" s="18"/>
      <c r="L49" s="19" t="str">
        <f>IF(OR(I49="",K49="A",K49="B",K49="C",K49="D"),"",(VLOOKUP($I49,'Prüfungen Studiengang'!$A$4:$E$1999,5,0)))</f>
        <v/>
      </c>
      <c r="M49" s="20"/>
      <c r="N49" s="21"/>
    </row>
    <row r="50" spans="2:14" x14ac:dyDescent="0.25">
      <c r="B50" s="70"/>
      <c r="C50" s="70"/>
      <c r="D50" s="11"/>
      <c r="E50" s="12"/>
      <c r="F50" s="13"/>
      <c r="G50" s="14"/>
      <c r="H50" s="15" t="str">
        <f>IF(G50&gt;0,LEFT(TEXT(VLOOKUP($G50,'Prüfungen Studiengang'!$A$4:$E$1999,4,0),0),45),"")</f>
        <v/>
      </c>
      <c r="I50" s="16"/>
      <c r="J50" s="17" t="str">
        <f>IF(I50&gt;0,LEFT(TEXT(VLOOKUP($I50,'Prüfungen Studiengang'!$A$4:$E$1999,2,0),0)&amp;"/"&amp;TEXT(VLOOKUP($I50,'Prüfungen Studiengang'!$A$4:$E$1999,3,0),0)&amp;"/"&amp;TEXT(VLOOKUP($I50,'Prüfungen Studiengang'!$A$4:$E$1999,4,0),0),45),"")</f>
        <v/>
      </c>
      <c r="K50" s="18"/>
      <c r="L50" s="19" t="str">
        <f>IF(OR(I50="",K50="A",K50="B",K50="C",K50="D"),"",(VLOOKUP($I50,'Prüfungen Studiengang'!$A$4:$E$1999,5,0)))</f>
        <v/>
      </c>
      <c r="M50" s="20"/>
      <c r="N50" s="21"/>
    </row>
    <row r="51" spans="2:14" x14ac:dyDescent="0.25">
      <c r="B51" s="70"/>
      <c r="C51" s="70"/>
      <c r="D51" s="11"/>
      <c r="E51" s="12"/>
      <c r="F51" s="13"/>
      <c r="G51" s="14"/>
      <c r="H51" s="15" t="str">
        <f>IF(G51&gt;0,LEFT(TEXT(VLOOKUP($G51,'Prüfungen Studiengang'!$A$4:$E$1999,4,0),0),45),"")</f>
        <v/>
      </c>
      <c r="I51" s="16"/>
      <c r="J51" s="17" t="str">
        <f>IF(I51&gt;0,LEFT(TEXT(VLOOKUP($I51,'Prüfungen Studiengang'!$A$4:$E$1999,2,0),0)&amp;"/"&amp;TEXT(VLOOKUP($I51,'Prüfungen Studiengang'!$A$4:$E$1999,3,0),0)&amp;"/"&amp;TEXT(VLOOKUP($I51,'Prüfungen Studiengang'!$A$4:$E$1999,4,0),0),45),"")</f>
        <v/>
      </c>
      <c r="K51" s="18"/>
      <c r="L51" s="19" t="str">
        <f>IF(OR(I51="",K51="A",K51="B",K51="C",K51="D"),"",(VLOOKUP($I51,'Prüfungen Studiengang'!$A$4:$E$1999,5,0)))</f>
        <v/>
      </c>
      <c r="M51" s="20"/>
      <c r="N51" s="21"/>
    </row>
    <row r="52" spans="2:14" x14ac:dyDescent="0.25">
      <c r="B52" s="70"/>
      <c r="C52" s="70"/>
      <c r="D52" s="11"/>
      <c r="E52" s="12"/>
      <c r="F52" s="13"/>
      <c r="G52" s="14"/>
      <c r="H52" s="15" t="str">
        <f>IF(G52&gt;0,LEFT(TEXT(VLOOKUP($G52,'Prüfungen Studiengang'!$A$4:$E$1999,4,0),0),45),"")</f>
        <v/>
      </c>
      <c r="I52" s="16"/>
      <c r="J52" s="17" t="str">
        <f>IF(I52&gt;0,LEFT(TEXT(VLOOKUP($I52,'Prüfungen Studiengang'!$A$4:$E$1999,2,0),0)&amp;"/"&amp;TEXT(VLOOKUP($I52,'Prüfungen Studiengang'!$A$4:$E$1999,3,0),0)&amp;"/"&amp;TEXT(VLOOKUP($I52,'Prüfungen Studiengang'!$A$4:$E$1999,4,0),0),45),"")</f>
        <v/>
      </c>
      <c r="K52" s="18"/>
      <c r="L52" s="19" t="str">
        <f>IF(OR(I52="",K52="A",K52="B",K52="C",K52="D"),"",(VLOOKUP($I52,'Prüfungen Studiengang'!$A$4:$E$1999,5,0)))</f>
        <v/>
      </c>
      <c r="M52" s="20"/>
      <c r="N52" s="21"/>
    </row>
    <row r="53" spans="2:14" x14ac:dyDescent="0.25">
      <c r="B53" s="70"/>
      <c r="C53" s="70"/>
      <c r="D53" s="11"/>
      <c r="E53" s="12"/>
      <c r="F53" s="13"/>
      <c r="G53" s="14"/>
      <c r="H53" s="15" t="str">
        <f>IF(G53&gt;0,LEFT(TEXT(VLOOKUP($G53,'Prüfungen Studiengang'!$A$4:$E$1999,4,0),0),45),"")</f>
        <v/>
      </c>
      <c r="I53" s="16"/>
      <c r="J53" s="17" t="str">
        <f>IF(I53&gt;0,LEFT(TEXT(VLOOKUP($I53,'Prüfungen Studiengang'!$A$4:$E$1999,2,0),0)&amp;"/"&amp;TEXT(VLOOKUP($I53,'Prüfungen Studiengang'!$A$4:$E$1999,3,0),0)&amp;"/"&amp;TEXT(VLOOKUP($I53,'Prüfungen Studiengang'!$A$4:$E$1999,4,0),0),45),"")</f>
        <v/>
      </c>
      <c r="K53" s="18"/>
      <c r="L53" s="19" t="str">
        <f>IF(OR(I53="",K53="A",K53="B",K53="C",K53="D"),"",(VLOOKUP($I53,'Prüfungen Studiengang'!$A$4:$E$1999,5,0)))</f>
        <v/>
      </c>
      <c r="M53" s="20"/>
      <c r="N53" s="21"/>
    </row>
    <row r="54" spans="2:14" x14ac:dyDescent="0.25">
      <c r="B54" s="70"/>
      <c r="C54" s="70"/>
      <c r="D54" s="11"/>
      <c r="E54" s="12"/>
      <c r="F54" s="13"/>
      <c r="G54" s="14"/>
      <c r="H54" s="15" t="str">
        <f>IF(G54&gt;0,LEFT(TEXT(VLOOKUP($G54,'Prüfungen Studiengang'!$A$4:$E$1999,4,0),0),45),"")</f>
        <v/>
      </c>
      <c r="I54" s="16"/>
      <c r="J54" s="17" t="str">
        <f>IF(I54&gt;0,LEFT(TEXT(VLOOKUP($I54,'Prüfungen Studiengang'!$A$4:$E$1999,2,0),0)&amp;"/"&amp;TEXT(VLOOKUP($I54,'Prüfungen Studiengang'!$A$4:$E$1999,3,0),0)&amp;"/"&amp;TEXT(VLOOKUP($I54,'Prüfungen Studiengang'!$A$4:$E$1999,4,0),0),45),"")</f>
        <v/>
      </c>
      <c r="K54" s="18"/>
      <c r="L54" s="19" t="str">
        <f>IF(OR(I54="",K54="A",K54="B",K54="C",K54="D"),"",(VLOOKUP($I54,'Prüfungen Studiengang'!$A$4:$E$1999,5,0)))</f>
        <v/>
      </c>
      <c r="M54" s="20"/>
      <c r="N54" s="21"/>
    </row>
    <row r="55" spans="2:14" x14ac:dyDescent="0.25">
      <c r="B55" s="70"/>
      <c r="C55" s="70"/>
      <c r="D55" s="11"/>
      <c r="E55" s="12"/>
      <c r="F55" s="13"/>
      <c r="G55" s="14"/>
      <c r="H55" s="15" t="str">
        <f>IF(G55&gt;0,LEFT(TEXT(VLOOKUP($G55,'Prüfungen Studiengang'!$A$4:$E$1999,4,0),0),45),"")</f>
        <v/>
      </c>
      <c r="I55" s="16"/>
      <c r="J55" s="17" t="str">
        <f>IF(I55&gt;0,LEFT(TEXT(VLOOKUP($I55,'Prüfungen Studiengang'!$A$4:$E$1999,2,0),0)&amp;"/"&amp;TEXT(VLOOKUP($I55,'Prüfungen Studiengang'!$A$4:$E$1999,3,0),0)&amp;"/"&amp;TEXT(VLOOKUP($I55,'Prüfungen Studiengang'!$A$4:$E$1999,4,0),0),45),"")</f>
        <v/>
      </c>
      <c r="K55" s="18"/>
      <c r="L55" s="19" t="str">
        <f>IF(OR(I55="",K55="A",K55="B",K55="C",K55="D"),"",(VLOOKUP($I55,'Prüfungen Studiengang'!$A$4:$E$1999,5,0)))</f>
        <v/>
      </c>
      <c r="M55" s="20"/>
      <c r="N55" s="21"/>
    </row>
    <row r="56" spans="2:14" x14ac:dyDescent="0.25">
      <c r="B56" s="70"/>
      <c r="C56" s="70"/>
      <c r="D56" s="11"/>
      <c r="E56" s="12"/>
      <c r="F56" s="13"/>
      <c r="G56" s="14"/>
      <c r="H56" s="15" t="str">
        <f>IF(G56&gt;0,LEFT(TEXT(VLOOKUP($G56,'Prüfungen Studiengang'!$A$4:$E$1999,4,0),0),45),"")</f>
        <v/>
      </c>
      <c r="I56" s="16"/>
      <c r="J56" s="17" t="str">
        <f>IF(I56&gt;0,LEFT(TEXT(VLOOKUP($I56,'Prüfungen Studiengang'!$A$4:$E$1999,2,0),0)&amp;"/"&amp;TEXT(VLOOKUP($I56,'Prüfungen Studiengang'!$A$4:$E$1999,3,0),0)&amp;"/"&amp;TEXT(VLOOKUP($I56,'Prüfungen Studiengang'!$A$4:$E$1999,4,0),0),45),"")</f>
        <v/>
      </c>
      <c r="K56" s="18"/>
      <c r="L56" s="19" t="str">
        <f>IF(OR(I56="",K56="A",K56="B",K56="C",K56="D"),"",(VLOOKUP($I56,'Prüfungen Studiengang'!$A$4:$E$1999,5,0)))</f>
        <v/>
      </c>
      <c r="M56" s="20"/>
      <c r="N56" s="21"/>
    </row>
    <row r="57" spans="2:14" x14ac:dyDescent="0.25">
      <c r="B57" s="70"/>
      <c r="C57" s="70"/>
      <c r="D57" s="11"/>
      <c r="E57" s="12"/>
      <c r="F57" s="13"/>
      <c r="G57" s="14"/>
      <c r="H57" s="15" t="str">
        <f>IF(G57&gt;0,LEFT(TEXT(VLOOKUP($G57,'Prüfungen Studiengang'!$A$4:$E$1999,4,0),0),45),"")</f>
        <v/>
      </c>
      <c r="I57" s="22"/>
      <c r="J57" s="17" t="str">
        <f>IF(I57&gt;0,LEFT(TEXT(VLOOKUP($I57,'Prüfungen Studiengang'!$A$4:$E$1999,2,0),0)&amp;"/"&amp;TEXT(VLOOKUP($I57,'Prüfungen Studiengang'!$A$4:$E$1999,3,0),0)&amp;"/"&amp;TEXT(VLOOKUP($I57,'Prüfungen Studiengang'!$A$4:$E$1999,4,0),0),45),"")</f>
        <v/>
      </c>
      <c r="K57" s="18"/>
      <c r="L57" s="19" t="str">
        <f>IF(OR(I57="",K57="A",K57="B",K57="C",K57="D"),"",(VLOOKUP($I57,'Prüfungen Studiengang'!$A$4:$E$1999,5,0)))</f>
        <v/>
      </c>
      <c r="M57" s="23"/>
      <c r="N57" s="24"/>
    </row>
    <row r="58" spans="2:14" ht="33.75" customHeight="1" x14ac:dyDescent="0.25">
      <c r="B58" s="71" t="s">
        <v>24</v>
      </c>
      <c r="C58" s="71"/>
      <c r="D58" s="71"/>
      <c r="E58" s="71"/>
      <c r="F58" s="71"/>
      <c r="G58" s="71"/>
      <c r="H58" s="71"/>
      <c r="I58" s="72" t="s">
        <v>25</v>
      </c>
      <c r="J58" s="72"/>
      <c r="K58" s="72"/>
      <c r="L58" s="25">
        <f>SUMIF($K$11:$K$57,"Ja",$L$11:$L$57)</f>
        <v>0</v>
      </c>
      <c r="M58" s="73" t="s">
        <v>26</v>
      </c>
      <c r="N58" s="73"/>
    </row>
    <row r="59" spans="2:14" ht="30" customHeight="1" x14ac:dyDescent="0.25">
      <c r="B59" s="71"/>
      <c r="C59" s="71"/>
      <c r="D59" s="71"/>
      <c r="E59" s="71"/>
      <c r="F59" s="71"/>
      <c r="G59" s="71"/>
      <c r="H59" s="71"/>
      <c r="I59" s="74" t="s">
        <v>27</v>
      </c>
      <c r="J59" s="74"/>
      <c r="K59" s="75" t="str">
        <f>IF(L58*6/180&lt;1,"Bewerbung/Einschreibung in das 1. Fachsemester möglich.",IF(L58*6/180&lt;2,"Bewerbung/Einschreibung in das 2. Fachsemester möglich.",IF(L58*6/180&lt;3,"Bewerbung/Einschreibung in das 3. Fachsemester möglich.",IF(L58*6/180&lt;4,"Bewerbung/Einschreibung in das 4. Fachsemester möglich.",IF(L58*6/180&lt;5,"Bewerbung/Einschreibung in das 5. Fachsemester möglich.",IF(L58*6/180&lt;6,"Bewerbung/Einschreibung in das 6. Fachsemester möglich."))))))</f>
        <v>Bewerbung/Einschreibung in das 1. Fachsemester möglich.</v>
      </c>
      <c r="L59" s="75"/>
      <c r="M59" s="75"/>
      <c r="N59" s="75"/>
    </row>
    <row r="60" spans="2:14" ht="24.75" customHeight="1" x14ac:dyDescent="0.25">
      <c r="B60" s="76" t="s">
        <v>28</v>
      </c>
      <c r="C60" s="76"/>
      <c r="D60" s="76"/>
      <c r="E60" s="76"/>
      <c r="F60" s="76"/>
      <c r="G60" s="76"/>
      <c r="H60" s="76"/>
      <c r="I60" s="77" t="str">
        <f>+TEXT(L58,"0")&amp;" x "&amp;TEXT(N7,"0")&amp;" : "&amp;TEXT(N7*30,"000")&amp;" = "&amp;TEXT(L58/30,"0,0")&amp;" Semester"</f>
        <v>0 x 6 : 180 = 0,0 Semester</v>
      </c>
      <c r="J60" s="77"/>
      <c r="K60" s="75"/>
      <c r="L60" s="75"/>
      <c r="M60" s="75"/>
      <c r="N60" s="75"/>
    </row>
    <row r="61" spans="2:14" ht="12.6" customHeight="1" x14ac:dyDescent="0.25">
      <c r="B61" s="26"/>
      <c r="D61" s="26"/>
      <c r="E61" s="26"/>
      <c r="F61" s="26"/>
      <c r="G61" s="26"/>
      <c r="H61" s="26"/>
      <c r="I61" s="27"/>
      <c r="J61" s="27"/>
      <c r="K61" s="28"/>
      <c r="L61" s="28"/>
      <c r="M61" s="28"/>
      <c r="N61" s="28"/>
    </row>
    <row r="62" spans="2:14" ht="15" customHeight="1" x14ac:dyDescent="0.25">
      <c r="B62" s="29" t="s">
        <v>29</v>
      </c>
      <c r="C62" s="29"/>
      <c r="D62" s="29"/>
      <c r="E62" s="69" t="s">
        <v>30</v>
      </c>
      <c r="F62" s="69"/>
      <c r="G62" s="69"/>
      <c r="H62" s="69"/>
      <c r="I62" s="69" t="s">
        <v>31</v>
      </c>
      <c r="J62" s="69"/>
      <c r="K62" s="69"/>
      <c r="L62" s="69"/>
      <c r="M62" s="69"/>
      <c r="N62" s="29"/>
    </row>
    <row r="63" spans="2:14" ht="15" customHeight="1" x14ac:dyDescent="0.25">
      <c r="B63" s="29"/>
      <c r="C63" s="29"/>
      <c r="D63" s="29"/>
      <c r="E63" s="69" t="s">
        <v>32</v>
      </c>
      <c r="F63" s="69"/>
      <c r="G63" s="69"/>
      <c r="H63" s="69"/>
      <c r="I63" s="69" t="s">
        <v>33</v>
      </c>
      <c r="J63" s="69"/>
      <c r="K63" s="69"/>
      <c r="L63" s="69"/>
      <c r="M63" s="69"/>
      <c r="N63" s="29"/>
    </row>
    <row r="64" spans="2:14" ht="15" customHeight="1" x14ac:dyDescent="0.25">
      <c r="B64" s="30"/>
      <c r="C64" s="30"/>
      <c r="D64" s="30"/>
      <c r="E64" s="30"/>
      <c r="F64" s="30"/>
      <c r="G64" s="30"/>
      <c r="H64" s="30"/>
      <c r="N64" s="30"/>
    </row>
    <row r="65" spans="2:14" x14ac:dyDescent="0.25">
      <c r="B65" s="29" t="s">
        <v>34</v>
      </c>
      <c r="C65" s="29"/>
      <c r="D65" s="31"/>
      <c r="E65" s="31"/>
      <c r="F65" s="31"/>
      <c r="G65" s="31"/>
      <c r="H65" s="31"/>
      <c r="I65" s="31"/>
      <c r="J65" s="31"/>
      <c r="K65" s="31"/>
      <c r="L65" s="31"/>
      <c r="M65" s="31"/>
      <c r="N65" s="31"/>
    </row>
    <row r="66" spans="2:14" x14ac:dyDescent="0.25">
      <c r="B66" s="67" t="s">
        <v>35</v>
      </c>
      <c r="C66" s="67"/>
      <c r="D66" s="67"/>
      <c r="E66" s="67"/>
      <c r="F66" s="67"/>
      <c r="G66" s="67"/>
      <c r="H66" s="67" t="s">
        <v>36</v>
      </c>
      <c r="I66" s="67"/>
      <c r="J66" s="67"/>
      <c r="K66" s="31"/>
      <c r="L66" s="31"/>
    </row>
    <row r="67" spans="2:14" x14ac:dyDescent="0.25">
      <c r="B67" s="67" t="s">
        <v>37</v>
      </c>
      <c r="C67" s="67"/>
      <c r="D67" s="67"/>
      <c r="E67" s="67"/>
      <c r="F67" s="67"/>
      <c r="G67" s="67"/>
      <c r="H67" s="67" t="s">
        <v>38</v>
      </c>
      <c r="I67" s="67"/>
      <c r="J67" s="67"/>
      <c r="K67" s="31"/>
    </row>
    <row r="68" spans="2:14" x14ac:dyDescent="0.25">
      <c r="B68" s="31"/>
      <c r="C68" s="31"/>
      <c r="D68" s="31"/>
      <c r="E68" s="31"/>
      <c r="F68" s="31"/>
      <c r="G68" s="31"/>
      <c r="H68" s="31"/>
      <c r="I68" s="31"/>
      <c r="J68" s="31"/>
      <c r="K68" s="31"/>
    </row>
    <row r="69" spans="2:14" x14ac:dyDescent="0.25">
      <c r="B69" s="32" t="s">
        <v>39</v>
      </c>
      <c r="C69" s="32"/>
      <c r="D69" s="33"/>
      <c r="E69" s="33"/>
      <c r="F69" s="33"/>
      <c r="G69" s="33"/>
      <c r="H69" s="33"/>
      <c r="I69" s="33"/>
      <c r="J69" s="33"/>
      <c r="K69" s="33"/>
      <c r="L69" s="33"/>
      <c r="M69" s="33"/>
      <c r="N69" s="33"/>
    </row>
    <row r="70" spans="2:14" x14ac:dyDescent="0.25">
      <c r="B70" s="33"/>
      <c r="C70" s="33"/>
      <c r="D70" s="33"/>
      <c r="E70" s="33"/>
      <c r="F70" s="33"/>
      <c r="G70" s="33"/>
      <c r="H70" s="33"/>
      <c r="I70" s="33"/>
      <c r="J70" s="33"/>
      <c r="K70" s="33"/>
      <c r="L70" s="33"/>
      <c r="M70" s="33"/>
      <c r="N70" s="33"/>
    </row>
    <row r="71" spans="2:14" ht="27" x14ac:dyDescent="0.25">
      <c r="B71" s="34" t="s">
        <v>40</v>
      </c>
      <c r="C71" s="34" t="s">
        <v>41</v>
      </c>
      <c r="D71" s="68" t="s">
        <v>42</v>
      </c>
      <c r="E71" s="68"/>
      <c r="F71" s="68"/>
      <c r="G71" s="68"/>
      <c r="H71" s="68"/>
      <c r="I71" s="68"/>
      <c r="J71" s="68"/>
      <c r="K71" s="68"/>
      <c r="L71" s="68"/>
      <c r="M71" s="68"/>
      <c r="N71" s="68"/>
    </row>
    <row r="72" spans="2:14" x14ac:dyDescent="0.25">
      <c r="B72" s="35"/>
      <c r="C72" s="35"/>
      <c r="D72" s="64"/>
      <c r="E72" s="64"/>
      <c r="F72" s="64"/>
      <c r="G72" s="64"/>
      <c r="H72" s="64"/>
      <c r="I72" s="64"/>
      <c r="J72" s="64"/>
      <c r="K72" s="64"/>
      <c r="L72" s="64"/>
      <c r="M72" s="64"/>
      <c r="N72" s="64"/>
    </row>
    <row r="73" spans="2:14" x14ac:dyDescent="0.25">
      <c r="B73" s="35"/>
      <c r="C73" s="35"/>
      <c r="D73" s="64"/>
      <c r="E73" s="64"/>
      <c r="F73" s="64"/>
      <c r="G73" s="64"/>
      <c r="H73" s="64"/>
      <c r="I73" s="64"/>
      <c r="J73" s="64"/>
      <c r="K73" s="64"/>
      <c r="L73" s="64"/>
      <c r="M73" s="64"/>
      <c r="N73" s="64"/>
    </row>
    <row r="74" spans="2:14" x14ac:dyDescent="0.25">
      <c r="B74" s="35"/>
      <c r="C74" s="35"/>
      <c r="D74" s="64"/>
      <c r="E74" s="64"/>
      <c r="F74" s="64"/>
      <c r="G74" s="64"/>
      <c r="H74" s="64"/>
      <c r="I74" s="64"/>
      <c r="J74" s="64"/>
      <c r="K74" s="64"/>
      <c r="L74" s="64"/>
      <c r="M74" s="64"/>
      <c r="N74" s="64"/>
    </row>
    <row r="75" spans="2:14" x14ac:dyDescent="0.25">
      <c r="B75" s="35"/>
      <c r="C75" s="35"/>
      <c r="D75" s="64"/>
      <c r="E75" s="64"/>
      <c r="F75" s="64"/>
      <c r="G75" s="64"/>
      <c r="H75" s="64"/>
      <c r="I75" s="64"/>
      <c r="J75" s="64"/>
      <c r="K75" s="64"/>
      <c r="L75" s="64"/>
      <c r="M75" s="64"/>
      <c r="N75" s="64"/>
    </row>
    <row r="76" spans="2:14" x14ac:dyDescent="0.25">
      <c r="B76" s="35"/>
      <c r="C76" s="35"/>
      <c r="D76" s="64"/>
      <c r="E76" s="64"/>
      <c r="F76" s="64"/>
      <c r="G76" s="64"/>
      <c r="H76" s="64"/>
      <c r="I76" s="64"/>
      <c r="J76" s="64"/>
      <c r="K76" s="64"/>
      <c r="L76" s="64"/>
      <c r="M76" s="64"/>
      <c r="N76" s="64"/>
    </row>
    <row r="77" spans="2:14" x14ac:dyDescent="0.25">
      <c r="B77" s="35"/>
      <c r="C77" s="35"/>
      <c r="D77" s="64"/>
      <c r="E77" s="64"/>
      <c r="F77" s="64"/>
      <c r="G77" s="64"/>
      <c r="H77" s="64"/>
      <c r="I77" s="64"/>
      <c r="J77" s="64"/>
      <c r="K77" s="64"/>
      <c r="L77" s="64"/>
      <c r="M77" s="64"/>
      <c r="N77" s="64"/>
    </row>
    <row r="78" spans="2:14" x14ac:dyDescent="0.25">
      <c r="B78" s="35"/>
      <c r="C78" s="35"/>
      <c r="D78" s="64"/>
      <c r="E78" s="64"/>
      <c r="F78" s="64"/>
      <c r="G78" s="64"/>
      <c r="H78" s="64"/>
      <c r="I78" s="64"/>
      <c r="J78" s="64"/>
      <c r="K78" s="64"/>
      <c r="L78" s="64"/>
      <c r="M78" s="64"/>
      <c r="N78" s="64"/>
    </row>
    <row r="79" spans="2:14" x14ac:dyDescent="0.25">
      <c r="B79" s="35"/>
      <c r="C79" s="35"/>
      <c r="D79" s="64"/>
      <c r="E79" s="64"/>
      <c r="F79" s="64"/>
      <c r="G79" s="64"/>
      <c r="H79" s="64"/>
      <c r="I79" s="64"/>
      <c r="J79" s="64"/>
      <c r="K79" s="64"/>
      <c r="L79" s="64"/>
      <c r="M79" s="64"/>
      <c r="N79" s="64"/>
    </row>
    <row r="80" spans="2:14" x14ac:dyDescent="0.25">
      <c r="B80" s="35"/>
      <c r="C80" s="35"/>
      <c r="D80" s="64"/>
      <c r="E80" s="64"/>
      <c r="F80" s="64"/>
      <c r="G80" s="64"/>
      <c r="H80" s="64"/>
      <c r="I80" s="64"/>
      <c r="J80" s="64"/>
      <c r="K80" s="64"/>
      <c r="L80" s="64"/>
      <c r="M80" s="64"/>
      <c r="N80" s="64"/>
    </row>
    <row r="81" spans="2:14" x14ac:dyDescent="0.25">
      <c r="B81" s="35"/>
      <c r="C81" s="35"/>
      <c r="D81" s="64"/>
      <c r="E81" s="64"/>
      <c r="F81" s="64"/>
      <c r="G81" s="64"/>
      <c r="H81" s="64"/>
      <c r="I81" s="64"/>
      <c r="J81" s="64"/>
      <c r="K81" s="64"/>
      <c r="L81" s="64"/>
      <c r="M81" s="64"/>
      <c r="N81" s="64"/>
    </row>
    <row r="82" spans="2:14" x14ac:dyDescent="0.25">
      <c r="B82" s="35"/>
      <c r="C82" s="35"/>
      <c r="D82" s="64"/>
      <c r="E82" s="64"/>
      <c r="F82" s="64"/>
      <c r="G82" s="64"/>
      <c r="H82" s="64"/>
      <c r="I82" s="64"/>
      <c r="J82" s="64"/>
      <c r="K82" s="64"/>
      <c r="L82" s="64"/>
      <c r="M82" s="64"/>
      <c r="N82" s="64"/>
    </row>
    <row r="83" spans="2:14" x14ac:dyDescent="0.25">
      <c r="B83" s="35"/>
      <c r="C83" s="35"/>
      <c r="D83" s="64"/>
      <c r="E83" s="64"/>
      <c r="F83" s="64"/>
      <c r="G83" s="64"/>
      <c r="H83" s="64"/>
      <c r="I83" s="64"/>
      <c r="J83" s="64"/>
      <c r="K83" s="64"/>
      <c r="L83" s="64"/>
      <c r="M83" s="64"/>
      <c r="N83" s="64"/>
    </row>
    <row r="84" spans="2:14" x14ac:dyDescent="0.25">
      <c r="B84" s="35"/>
      <c r="C84" s="35"/>
      <c r="D84" s="64"/>
      <c r="E84" s="64"/>
      <c r="F84" s="64"/>
      <c r="G84" s="64"/>
      <c r="H84" s="64"/>
      <c r="I84" s="64"/>
      <c r="J84" s="64"/>
      <c r="K84" s="64"/>
      <c r="L84" s="64"/>
      <c r="M84" s="64"/>
      <c r="N84" s="64"/>
    </row>
    <row r="85" spans="2:14" x14ac:dyDescent="0.25">
      <c r="B85" s="35"/>
      <c r="C85" s="35"/>
      <c r="D85" s="64"/>
      <c r="E85" s="64"/>
      <c r="F85" s="64"/>
      <c r="G85" s="64"/>
      <c r="H85" s="64"/>
      <c r="I85" s="64"/>
      <c r="J85" s="64"/>
      <c r="K85" s="64"/>
      <c r="L85" s="64"/>
      <c r="M85" s="64"/>
      <c r="N85" s="64"/>
    </row>
    <row r="86" spans="2:14" x14ac:dyDescent="0.25">
      <c r="B86" s="35"/>
      <c r="C86" s="35"/>
      <c r="D86" s="64"/>
      <c r="E86" s="64"/>
      <c r="F86" s="64"/>
      <c r="G86" s="64"/>
      <c r="H86" s="64"/>
      <c r="I86" s="64"/>
      <c r="J86" s="64"/>
      <c r="K86" s="64"/>
      <c r="L86" s="64"/>
      <c r="M86" s="64"/>
      <c r="N86" s="64"/>
    </row>
    <row r="87" spans="2:14" x14ac:dyDescent="0.25">
      <c r="B87" s="36"/>
      <c r="C87" s="36"/>
      <c r="D87" s="37"/>
      <c r="E87" s="37"/>
      <c r="F87" s="37"/>
      <c r="G87" s="37"/>
      <c r="H87" s="37"/>
      <c r="I87" s="37"/>
      <c r="J87" s="37"/>
      <c r="K87" s="37"/>
      <c r="L87" s="37"/>
      <c r="M87" s="37"/>
      <c r="N87" s="37"/>
    </row>
    <row r="88" spans="2:14" x14ac:dyDescent="0.25">
      <c r="B88" s="38" t="s">
        <v>43</v>
      </c>
      <c r="C88" s="38"/>
      <c r="D88" s="38"/>
      <c r="E88" s="38"/>
      <c r="F88" s="38"/>
      <c r="G88" s="38"/>
      <c r="H88" s="38"/>
      <c r="I88" s="38"/>
      <c r="J88" s="38"/>
      <c r="K88" s="38"/>
      <c r="L88" s="38"/>
      <c r="M88" s="38"/>
      <c r="N88" s="38"/>
    </row>
    <row r="89" spans="2:14" x14ac:dyDescent="0.25">
      <c r="B89" s="38"/>
      <c r="C89" s="38"/>
      <c r="D89" s="38"/>
      <c r="E89" s="38"/>
      <c r="F89" s="38"/>
      <c r="G89" s="38"/>
      <c r="H89" s="38"/>
      <c r="I89" s="38"/>
      <c r="J89" s="38"/>
      <c r="K89" s="38"/>
      <c r="L89" s="38"/>
      <c r="M89" s="38"/>
      <c r="N89" s="38"/>
    </row>
    <row r="90" spans="2:14" s="39" customFormat="1" ht="15.75" customHeight="1" x14ac:dyDescent="0.25">
      <c r="B90" s="65" t="s">
        <v>44</v>
      </c>
      <c r="C90" s="65"/>
      <c r="D90" s="65"/>
      <c r="E90" s="65"/>
      <c r="F90" s="65"/>
      <c r="G90" s="65"/>
      <c r="H90" s="65"/>
      <c r="I90" s="65"/>
      <c r="J90" s="65"/>
      <c r="K90" s="65"/>
      <c r="L90" s="65"/>
      <c r="M90" s="65"/>
      <c r="N90" s="65"/>
    </row>
    <row r="91" spans="2:14" x14ac:dyDescent="0.25">
      <c r="B91" s="65"/>
      <c r="C91" s="65"/>
      <c r="D91" s="65"/>
      <c r="E91" s="65"/>
      <c r="F91" s="65"/>
      <c r="G91" s="65"/>
      <c r="H91" s="65"/>
      <c r="I91" s="65"/>
      <c r="J91" s="65"/>
      <c r="K91" s="65"/>
      <c r="L91" s="65"/>
      <c r="M91" s="65"/>
      <c r="N91" s="65"/>
    </row>
    <row r="92" spans="2:14" x14ac:dyDescent="0.25">
      <c r="B92" s="40"/>
      <c r="C92" s="40"/>
      <c r="D92" s="40"/>
      <c r="E92" s="40"/>
      <c r="F92" s="40"/>
      <c r="G92" s="40"/>
      <c r="H92" s="40"/>
      <c r="I92" s="40"/>
      <c r="J92" s="40"/>
      <c r="K92" s="40"/>
      <c r="L92" s="40"/>
      <c r="M92" s="40"/>
      <c r="N92" s="40"/>
    </row>
    <row r="93" spans="2:14" x14ac:dyDescent="0.25">
      <c r="B93" s="41" t="s">
        <v>45</v>
      </c>
      <c r="C93" s="41"/>
      <c r="D93" s="38"/>
      <c r="E93" s="38"/>
      <c r="F93" s="38"/>
      <c r="G93" s="38"/>
      <c r="H93" s="38"/>
      <c r="I93" s="38"/>
      <c r="J93" s="38"/>
      <c r="K93" s="38"/>
      <c r="L93" s="38"/>
      <c r="M93" s="38"/>
      <c r="N93" s="38"/>
    </row>
    <row r="94" spans="2:14" ht="15.75" customHeight="1" x14ac:dyDescent="0.25">
      <c r="B94" s="66" t="s">
        <v>46</v>
      </c>
      <c r="C94" s="66"/>
      <c r="D94" s="66"/>
      <c r="E94" s="66"/>
      <c r="F94" s="66"/>
      <c r="G94" s="66"/>
      <c r="H94" s="66"/>
      <c r="I94" s="66"/>
      <c r="J94" s="66"/>
      <c r="K94" s="66"/>
      <c r="L94" s="66"/>
      <c r="M94" s="66"/>
      <c r="N94" s="66"/>
    </row>
    <row r="95" spans="2:14" x14ac:dyDescent="0.25">
      <c r="B95" s="66"/>
      <c r="C95" s="66"/>
      <c r="D95" s="66"/>
      <c r="E95" s="66"/>
      <c r="F95" s="66"/>
      <c r="G95" s="66"/>
      <c r="H95" s="66"/>
      <c r="I95" s="66"/>
      <c r="J95" s="66"/>
      <c r="K95" s="66"/>
      <c r="L95" s="66"/>
      <c r="M95" s="66"/>
      <c r="N95" s="66"/>
    </row>
    <row r="96" spans="2:14" x14ac:dyDescent="0.25">
      <c r="B96" s="66"/>
      <c r="C96" s="66"/>
      <c r="D96" s="66"/>
      <c r="E96" s="66"/>
      <c r="F96" s="66"/>
      <c r="G96" s="66"/>
      <c r="H96" s="66"/>
      <c r="I96" s="66"/>
      <c r="J96" s="66"/>
      <c r="K96" s="66"/>
      <c r="L96" s="66"/>
      <c r="M96" s="66"/>
      <c r="N96" s="66"/>
    </row>
    <row r="97" spans="2:14" x14ac:dyDescent="0.25">
      <c r="C97" s="38"/>
      <c r="D97" s="38"/>
      <c r="E97" s="38"/>
      <c r="F97" s="38"/>
      <c r="G97" s="38"/>
      <c r="H97" s="38"/>
      <c r="I97" s="38"/>
      <c r="J97" s="38"/>
      <c r="K97" s="38"/>
      <c r="L97" s="38"/>
      <c r="M97" s="38"/>
      <c r="N97" s="38"/>
    </row>
    <row r="98" spans="2:14" x14ac:dyDescent="0.25">
      <c r="B98" s="38" t="s">
        <v>47</v>
      </c>
      <c r="C98" s="38"/>
      <c r="D98" s="38"/>
      <c r="E98" s="38"/>
      <c r="F98" s="38"/>
      <c r="G98" s="38"/>
      <c r="H98" s="38"/>
      <c r="I98" s="38"/>
      <c r="J98" s="38"/>
      <c r="K98" s="38"/>
      <c r="L98" s="38"/>
      <c r="M98" s="38"/>
      <c r="N98" s="38"/>
    </row>
    <row r="99" spans="2:14" x14ac:dyDescent="0.25">
      <c r="B99" s="38"/>
      <c r="C99" s="38"/>
      <c r="D99" s="38"/>
      <c r="E99" s="38"/>
      <c r="F99" s="38"/>
      <c r="G99" s="38"/>
      <c r="H99" s="38"/>
      <c r="I99" s="38"/>
      <c r="J99" s="38"/>
      <c r="K99" s="38"/>
      <c r="L99" s="38"/>
      <c r="M99" s="38"/>
      <c r="N99" s="38"/>
    </row>
    <row r="100" spans="2:14" x14ac:dyDescent="0.25">
      <c r="B100" s="38" t="s">
        <v>48</v>
      </c>
      <c r="C100" s="38"/>
      <c r="D100" s="38"/>
      <c r="E100" s="38"/>
      <c r="F100" s="38"/>
      <c r="G100" s="38"/>
      <c r="H100" s="38"/>
      <c r="I100" s="38"/>
      <c r="J100" s="38"/>
      <c r="K100" s="38"/>
      <c r="L100" s="38"/>
      <c r="M100" s="38"/>
      <c r="N100" s="38"/>
    </row>
    <row r="101" spans="2:14" x14ac:dyDescent="0.25">
      <c r="B101" s="38"/>
      <c r="C101" s="38"/>
      <c r="D101" s="38"/>
      <c r="E101" s="38"/>
      <c r="F101" s="38"/>
      <c r="G101" s="38"/>
      <c r="H101" s="38"/>
      <c r="I101" s="38"/>
      <c r="J101" s="38"/>
      <c r="K101" s="38"/>
      <c r="L101" s="38"/>
      <c r="M101" s="38"/>
      <c r="N101" s="38"/>
    </row>
    <row r="102" spans="2:14" x14ac:dyDescent="0.25">
      <c r="B102" s="38" t="s">
        <v>49</v>
      </c>
      <c r="C102" s="38"/>
      <c r="D102" s="38"/>
      <c r="E102" s="38"/>
      <c r="F102" s="38"/>
      <c r="G102" s="38"/>
      <c r="H102" s="38"/>
      <c r="I102" s="38"/>
      <c r="J102" s="38"/>
      <c r="K102" s="38"/>
      <c r="L102" s="38"/>
      <c r="M102" s="38"/>
      <c r="N102" s="38"/>
    </row>
    <row r="103" spans="2:14" x14ac:dyDescent="0.25">
      <c r="B103" s="38"/>
      <c r="C103" s="38"/>
      <c r="D103" s="38"/>
      <c r="E103" s="38"/>
      <c r="F103" s="38"/>
      <c r="G103" s="38"/>
      <c r="H103" s="38"/>
      <c r="I103" s="38"/>
      <c r="J103" s="38"/>
      <c r="K103" s="38"/>
      <c r="L103" s="38"/>
      <c r="M103" s="38"/>
      <c r="N103" s="38"/>
    </row>
    <row r="104" spans="2:14" x14ac:dyDescent="0.25">
      <c r="B104" s="38"/>
      <c r="C104" s="38"/>
      <c r="D104" s="38"/>
      <c r="E104" s="38"/>
      <c r="F104" s="38"/>
      <c r="G104" s="38"/>
      <c r="H104" s="38"/>
      <c r="I104" s="38"/>
      <c r="J104" s="38"/>
      <c r="K104" s="38"/>
      <c r="L104" s="38"/>
      <c r="M104" s="38"/>
      <c r="N104" s="38"/>
    </row>
    <row r="105" spans="2:14" x14ac:dyDescent="0.25">
      <c r="B105" s="38" t="s">
        <v>50</v>
      </c>
      <c r="C105" s="38"/>
      <c r="D105" s="38"/>
      <c r="E105" s="38"/>
      <c r="F105" s="38"/>
      <c r="G105" s="38"/>
      <c r="H105" s="38"/>
      <c r="I105" s="38"/>
      <c r="J105" s="38"/>
      <c r="K105" s="38"/>
      <c r="L105" s="38"/>
      <c r="M105" s="38"/>
      <c r="N105" s="38"/>
    </row>
    <row r="106" spans="2:14" x14ac:dyDescent="0.25">
      <c r="B106" s="42"/>
      <c r="C106" s="33"/>
      <c r="D106" s="33"/>
    </row>
    <row r="107" spans="2:14" x14ac:dyDescent="0.25">
      <c r="B107" s="38" t="s">
        <v>51</v>
      </c>
    </row>
  </sheetData>
  <sheetProtection algorithmName="SHA-512" hashValue="43HDhktLGRoxnHPtPt0wC3o3aQCIjmUuotM267apPCaNVs+XNsoHKSPu9j8892Mksi73PLTNuhEHr73vOxMeGQ==" saltValue="bnodPzbfmMvoDsz7SIRHnA==" spinCount="100000" sheet="1" objects="1" scenarios="1"/>
  <mergeCells count="98">
    <mergeCell ref="B1:N1"/>
    <mergeCell ref="B2:N2"/>
    <mergeCell ref="B3:C3"/>
    <mergeCell ref="D3:N3"/>
    <mergeCell ref="B4:C4"/>
    <mergeCell ref="D4:N4"/>
    <mergeCell ref="B5:C5"/>
    <mergeCell ref="D5:N5"/>
    <mergeCell ref="B6:C6"/>
    <mergeCell ref="D6:N6"/>
    <mergeCell ref="B7:C7"/>
    <mergeCell ref="D7:K7"/>
    <mergeCell ref="L7:M7"/>
    <mergeCell ref="B8:H8"/>
    <mergeCell ref="I8:N9"/>
    <mergeCell ref="B9:F9"/>
    <mergeCell ref="G9:H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H59"/>
    <mergeCell ref="I58:K58"/>
    <mergeCell ref="M58:N58"/>
    <mergeCell ref="I59:J59"/>
    <mergeCell ref="K59:N60"/>
    <mergeCell ref="B60:H60"/>
    <mergeCell ref="I60:J60"/>
    <mergeCell ref="E62:H62"/>
    <mergeCell ref="I62:M62"/>
    <mergeCell ref="E63:H63"/>
    <mergeCell ref="I63:M63"/>
    <mergeCell ref="B66:G66"/>
    <mergeCell ref="H66:J66"/>
    <mergeCell ref="B67:G67"/>
    <mergeCell ref="H67:J67"/>
    <mergeCell ref="D71:N71"/>
    <mergeCell ref="D72:N72"/>
    <mergeCell ref="D73:N73"/>
    <mergeCell ref="D74:N74"/>
    <mergeCell ref="D75:N75"/>
    <mergeCell ref="D76:N76"/>
    <mergeCell ref="D77:N77"/>
    <mergeCell ref="D78:N78"/>
    <mergeCell ref="D79:N79"/>
    <mergeCell ref="D80:N80"/>
    <mergeCell ref="D81:N81"/>
    <mergeCell ref="D82:N82"/>
    <mergeCell ref="D83:N83"/>
    <mergeCell ref="D84:N84"/>
    <mergeCell ref="D85:N85"/>
    <mergeCell ref="D86:N86"/>
    <mergeCell ref="B90:N91"/>
    <mergeCell ref="B94:N96"/>
  </mergeCells>
  <dataValidations count="1">
    <dataValidation type="list" showInputMessage="1" showErrorMessage="1" sqref="K11:K57">
      <formula1>"Ja,A,B,C,D,'"</formula1>
      <formula2>0</formula2>
    </dataValidation>
  </dataValidations>
  <printOptions horizontalCentered="1"/>
  <pageMargins left="0.35416666666666702" right="0.35416666666666702" top="0.39374999999999999" bottom="0.78749999999999998" header="0.51180555555555496" footer="0.51180555555555496"/>
  <pageSetup paperSize="0" scale="0" firstPageNumber="0" orientation="portrait" usePrinterDefaults="0" horizontalDpi="0" verticalDpi="0" copies="0"/>
  <headerFooter>
    <oddFooter>&amp;CSeite &amp;P von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70"/>
  <sheetViews>
    <sheetView windowProtection="1" zoomScaleNormal="100" workbookViewId="0">
      <pane ySplit="4" topLeftCell="A5" activePane="bottomLeft" state="frozen"/>
      <selection pane="bottomLeft" activeCell="E30" sqref="E30"/>
    </sheetView>
  </sheetViews>
  <sheetFormatPr baseColWidth="10" defaultColWidth="9" defaultRowHeight="15.75" x14ac:dyDescent="0.25"/>
  <cols>
    <col min="1" max="1" width="6.875" style="43"/>
    <col min="2" max="2" width="4.375" style="44"/>
    <col min="3" max="3" width="7.375" style="45"/>
    <col min="4" max="4" width="59.875" style="46"/>
    <col min="5" max="5" width="6.75" style="43"/>
    <col min="6" max="6" width="12" style="46"/>
    <col min="7" max="7" width="15.75" style="46"/>
    <col min="8" max="1025" width="12" style="46"/>
  </cols>
  <sheetData>
    <row r="1" spans="1:1024" s="47" customFormat="1" ht="15" customHeight="1" x14ac:dyDescent="0.25">
      <c r="A1" s="94" t="s">
        <v>52</v>
      </c>
      <c r="B1" s="94"/>
      <c r="C1" s="94"/>
      <c r="D1" s="94"/>
      <c r="E1" s="94"/>
      <c r="G1" s="48" t="s">
        <v>53</v>
      </c>
      <c r="H1" s="49" t="s">
        <v>54</v>
      </c>
    </row>
    <row r="2" spans="1:1024" ht="15" customHeight="1" x14ac:dyDescent="0.25">
      <c r="A2" s="94"/>
      <c r="B2" s="94"/>
      <c r="C2" s="94"/>
      <c r="D2" s="94"/>
      <c r="E2" s="94"/>
      <c r="F2" s="47"/>
      <c r="G2" s="48" t="s">
        <v>7</v>
      </c>
      <c r="H2" s="50">
        <v>6</v>
      </c>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15" customHeight="1" x14ac:dyDescent="0.25">
      <c r="A3" s="94"/>
      <c r="B3" s="94"/>
      <c r="C3" s="94"/>
      <c r="D3" s="94"/>
      <c r="E3" s="94"/>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x14ac:dyDescent="0.25">
      <c r="A4" s="51" t="s">
        <v>40</v>
      </c>
      <c r="B4" s="51" t="s">
        <v>55</v>
      </c>
      <c r="C4" s="51" t="s">
        <v>56</v>
      </c>
      <c r="D4" s="52" t="s">
        <v>57</v>
      </c>
      <c r="E4" s="51" t="s">
        <v>58</v>
      </c>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ht="7.5" customHeight="1" x14ac:dyDescent="0.25">
      <c r="A5" s="95"/>
      <c r="B5" s="95"/>
      <c r="C5" s="95"/>
      <c r="D5" s="95"/>
      <c r="E5" s="9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s="56" customFormat="1" ht="15" customHeight="1" x14ac:dyDescent="0.25">
      <c r="A6" s="93" t="s">
        <v>59</v>
      </c>
      <c r="B6" s="93"/>
      <c r="C6" s="93"/>
      <c r="D6" s="93"/>
      <c r="E6" s="93"/>
    </row>
    <row r="7" spans="1:1024" s="56" customFormat="1" ht="15" customHeight="1" x14ac:dyDescent="0.25">
      <c r="A7" s="55">
        <v>1</v>
      </c>
      <c r="B7" s="53" t="s">
        <v>60</v>
      </c>
      <c r="C7" s="54">
        <v>50036</v>
      </c>
      <c r="D7" s="57" t="s">
        <v>61</v>
      </c>
      <c r="E7" s="55">
        <v>6</v>
      </c>
    </row>
    <row r="8" spans="1:1024" s="56" customFormat="1" ht="15" customHeight="1" x14ac:dyDescent="0.25">
      <c r="A8" s="55">
        <v>2</v>
      </c>
      <c r="B8" s="53" t="s">
        <v>62</v>
      </c>
      <c r="C8" s="54">
        <v>9010</v>
      </c>
      <c r="D8" s="57" t="s">
        <v>63</v>
      </c>
      <c r="E8" s="55">
        <v>5</v>
      </c>
    </row>
    <row r="9" spans="1:1024" s="56" customFormat="1" ht="15" customHeight="1" x14ac:dyDescent="0.25">
      <c r="A9" s="55">
        <v>3</v>
      </c>
      <c r="B9" s="58" t="s">
        <v>62</v>
      </c>
      <c r="C9" s="59">
        <v>9801</v>
      </c>
      <c r="D9" s="59" t="s">
        <v>64</v>
      </c>
      <c r="E9" s="60">
        <v>12</v>
      </c>
    </row>
    <row r="10" spans="1:1024" s="56" customFormat="1" ht="15" customHeight="1" x14ac:dyDescent="0.25">
      <c r="A10" s="55">
        <v>4</v>
      </c>
      <c r="B10" s="53" t="s">
        <v>60</v>
      </c>
      <c r="C10" s="54">
        <v>21741</v>
      </c>
      <c r="D10" s="57" t="s">
        <v>65</v>
      </c>
      <c r="E10" s="55">
        <v>6</v>
      </c>
    </row>
    <row r="11" spans="1:1024" s="56" customFormat="1" ht="15" customHeight="1" x14ac:dyDescent="0.25">
      <c r="A11" s="55">
        <v>5</v>
      </c>
      <c r="B11" s="53" t="s">
        <v>60</v>
      </c>
      <c r="C11" s="54">
        <v>41001</v>
      </c>
      <c r="D11" s="57" t="s">
        <v>66</v>
      </c>
      <c r="E11" s="55">
        <v>6</v>
      </c>
    </row>
    <row r="12" spans="1:1024" s="56" customFormat="1" ht="15" customHeight="1" x14ac:dyDescent="0.25">
      <c r="A12" s="55">
        <v>6</v>
      </c>
      <c r="B12" s="53" t="s">
        <v>60</v>
      </c>
      <c r="C12" s="54">
        <v>41006</v>
      </c>
      <c r="D12" s="57" t="s">
        <v>67</v>
      </c>
      <c r="E12" s="55">
        <v>6</v>
      </c>
    </row>
    <row r="13" spans="1:1024" s="56" customFormat="1" ht="15" customHeight="1" x14ac:dyDescent="0.25">
      <c r="A13" s="55">
        <v>7</v>
      </c>
      <c r="B13" s="53" t="s">
        <v>60</v>
      </c>
      <c r="C13" s="54">
        <v>41008</v>
      </c>
      <c r="D13" s="57" t="s">
        <v>68</v>
      </c>
      <c r="E13" s="55">
        <v>8</v>
      </c>
    </row>
    <row r="14" spans="1:1024" s="56" customFormat="1" ht="15" customHeight="1" x14ac:dyDescent="0.25">
      <c r="A14" s="55">
        <v>8</v>
      </c>
      <c r="B14" s="53" t="s">
        <v>60</v>
      </c>
      <c r="C14" s="54">
        <v>21421</v>
      </c>
      <c r="D14" s="57" t="s">
        <v>69</v>
      </c>
      <c r="E14" s="55">
        <v>6</v>
      </c>
    </row>
    <row r="15" spans="1:1024" s="56" customFormat="1" ht="15" customHeight="1" x14ac:dyDescent="0.25">
      <c r="A15" s="55">
        <v>9</v>
      </c>
      <c r="B15" s="53" t="s">
        <v>70</v>
      </c>
      <c r="C15" s="54">
        <v>43008</v>
      </c>
      <c r="D15" s="57" t="s">
        <v>71</v>
      </c>
      <c r="E15" s="55">
        <v>6</v>
      </c>
    </row>
    <row r="16" spans="1:1024" s="56" customFormat="1" ht="15" customHeight="1" x14ac:dyDescent="0.25">
      <c r="A16" s="55">
        <v>10</v>
      </c>
      <c r="B16" s="53" t="s">
        <v>60</v>
      </c>
      <c r="C16" s="54">
        <v>41011</v>
      </c>
      <c r="D16" s="57" t="s">
        <v>72</v>
      </c>
      <c r="E16" s="55">
        <v>6</v>
      </c>
    </row>
    <row r="17" spans="1:5" s="56" customFormat="1" ht="15" customHeight="1" x14ac:dyDescent="0.25">
      <c r="A17" s="55">
        <v>11</v>
      </c>
      <c r="B17" s="53" t="s">
        <v>60</v>
      </c>
      <c r="C17" s="54">
        <v>93004</v>
      </c>
      <c r="D17" s="57" t="s">
        <v>73</v>
      </c>
      <c r="E17" s="55">
        <v>6</v>
      </c>
    </row>
    <row r="18" spans="1:5" s="56" customFormat="1" ht="15" customHeight="1" x14ac:dyDescent="0.25">
      <c r="A18" s="55">
        <v>12</v>
      </c>
      <c r="B18" s="61" t="s">
        <v>62</v>
      </c>
      <c r="C18" s="62">
        <v>9802</v>
      </c>
      <c r="D18" s="62" t="s">
        <v>74</v>
      </c>
      <c r="E18" s="60">
        <v>2</v>
      </c>
    </row>
    <row r="19" spans="1:5" s="56" customFormat="1" ht="15" customHeight="1" x14ac:dyDescent="0.25">
      <c r="A19" s="55">
        <v>13</v>
      </c>
      <c r="B19" s="53" t="s">
        <v>60</v>
      </c>
      <c r="C19" s="54">
        <v>30001</v>
      </c>
      <c r="D19" s="57" t="s">
        <v>75</v>
      </c>
      <c r="E19" s="55">
        <v>6</v>
      </c>
    </row>
    <row r="20" spans="1:5" s="56" customFormat="1" ht="15" customHeight="1" x14ac:dyDescent="0.25">
      <c r="A20" s="55">
        <v>14</v>
      </c>
      <c r="B20" s="53" t="s">
        <v>70</v>
      </c>
      <c r="C20" s="54">
        <v>43009</v>
      </c>
      <c r="D20" s="57" t="s">
        <v>76</v>
      </c>
      <c r="E20" s="55">
        <v>8</v>
      </c>
    </row>
    <row r="21" spans="1:5" s="56" customFormat="1" ht="15" customHeight="1" x14ac:dyDescent="0.25">
      <c r="A21" s="55">
        <v>15</v>
      </c>
      <c r="B21" s="53" t="s">
        <v>60</v>
      </c>
      <c r="C21" s="54">
        <v>59506</v>
      </c>
      <c r="D21" s="57" t="s">
        <v>77</v>
      </c>
      <c r="E21" s="55">
        <v>4</v>
      </c>
    </row>
    <row r="22" spans="1:5" s="56" customFormat="1" ht="15" customHeight="1" x14ac:dyDescent="0.25">
      <c r="A22" s="55">
        <v>16</v>
      </c>
      <c r="B22" s="58" t="s">
        <v>70</v>
      </c>
      <c r="C22" s="59">
        <v>95171</v>
      </c>
      <c r="D22" s="59" t="s">
        <v>78</v>
      </c>
      <c r="E22" s="60">
        <v>5</v>
      </c>
    </row>
    <row r="23" spans="1:5" ht="15" customHeight="1" x14ac:dyDescent="0.25">
      <c r="A23" s="55">
        <v>17</v>
      </c>
      <c r="B23" s="53" t="s">
        <v>62</v>
      </c>
      <c r="C23" s="54">
        <v>9030</v>
      </c>
      <c r="D23" s="57" t="s">
        <v>79</v>
      </c>
      <c r="E23" s="55">
        <v>8</v>
      </c>
    </row>
    <row r="24" spans="1:5" ht="15" customHeight="1" x14ac:dyDescent="0.25">
      <c r="A24" s="55">
        <v>18</v>
      </c>
      <c r="B24" s="53" t="s">
        <v>60</v>
      </c>
      <c r="C24" s="54">
        <v>41016</v>
      </c>
      <c r="D24" s="57" t="s">
        <v>80</v>
      </c>
      <c r="E24" s="55">
        <v>6</v>
      </c>
    </row>
    <row r="25" spans="1:5" ht="15" customHeight="1" x14ac:dyDescent="0.25">
      <c r="A25" s="55">
        <v>19</v>
      </c>
      <c r="B25" s="53" t="s">
        <v>60</v>
      </c>
      <c r="C25" s="54">
        <v>41017</v>
      </c>
      <c r="D25" s="57" t="s">
        <v>81</v>
      </c>
      <c r="E25" s="55">
        <v>6</v>
      </c>
    </row>
    <row r="26" spans="1:5" ht="15" customHeight="1" x14ac:dyDescent="0.25">
      <c r="A26" s="55">
        <v>20</v>
      </c>
      <c r="B26" s="53" t="s">
        <v>60</v>
      </c>
      <c r="C26" s="54">
        <v>41019</v>
      </c>
      <c r="D26" s="57" t="s">
        <v>82</v>
      </c>
      <c r="E26" s="55">
        <v>4</v>
      </c>
    </row>
    <row r="27" spans="1:5" ht="15" customHeight="1" x14ac:dyDescent="0.25">
      <c r="A27" s="55">
        <v>21</v>
      </c>
      <c r="B27" s="53" t="s">
        <v>60</v>
      </c>
      <c r="C27" s="54">
        <v>59507</v>
      </c>
      <c r="D27" s="57" t="s">
        <v>83</v>
      </c>
      <c r="E27" s="55">
        <v>8</v>
      </c>
    </row>
    <row r="28" spans="1:5" ht="15" customHeight="1" x14ac:dyDescent="0.25">
      <c r="A28" s="55">
        <v>22</v>
      </c>
      <c r="B28" s="58" t="s">
        <v>84</v>
      </c>
      <c r="C28" s="59">
        <v>19001</v>
      </c>
      <c r="D28" s="59" t="s">
        <v>85</v>
      </c>
      <c r="E28" s="63"/>
    </row>
    <row r="29" spans="1:5" ht="15" customHeight="1" x14ac:dyDescent="0.25">
      <c r="A29" s="55">
        <v>23</v>
      </c>
      <c r="B29" s="58" t="s">
        <v>84</v>
      </c>
      <c r="C29" s="59">
        <v>19002</v>
      </c>
      <c r="D29" s="59" t="s">
        <v>85</v>
      </c>
      <c r="E29" s="63"/>
    </row>
    <row r="30" spans="1:5" ht="15" customHeight="1" x14ac:dyDescent="0.25">
      <c r="A30" s="55">
        <v>24</v>
      </c>
      <c r="B30" s="58" t="s">
        <v>84</v>
      </c>
      <c r="C30" s="59">
        <v>19003</v>
      </c>
      <c r="D30" s="59" t="s">
        <v>85</v>
      </c>
      <c r="E30" s="63"/>
    </row>
    <row r="31" spans="1:5" ht="15" customHeight="1" x14ac:dyDescent="0.25">
      <c r="A31" s="55">
        <v>25</v>
      </c>
      <c r="B31" s="53" t="s">
        <v>60</v>
      </c>
      <c r="C31" s="54">
        <v>41020</v>
      </c>
      <c r="D31" s="57" t="s">
        <v>86</v>
      </c>
      <c r="E31" s="55">
        <v>4</v>
      </c>
    </row>
    <row r="32" spans="1:5" ht="15" customHeight="1" x14ac:dyDescent="0.25">
      <c r="A32" s="55">
        <v>26</v>
      </c>
      <c r="B32" s="53" t="s">
        <v>60</v>
      </c>
      <c r="C32" s="54">
        <v>41021</v>
      </c>
      <c r="D32" s="57" t="s">
        <v>87</v>
      </c>
      <c r="E32" s="55">
        <v>8</v>
      </c>
    </row>
    <row r="33" spans="1:5" ht="15" customHeight="1" x14ac:dyDescent="0.25">
      <c r="A33" s="55">
        <v>27</v>
      </c>
      <c r="B33" s="58" t="s">
        <v>84</v>
      </c>
      <c r="C33" s="59">
        <v>39001</v>
      </c>
      <c r="D33" s="59" t="s">
        <v>88</v>
      </c>
      <c r="E33" s="63"/>
    </row>
    <row r="34" spans="1:5" ht="15" customHeight="1" x14ac:dyDescent="0.25">
      <c r="A34" s="55">
        <v>28</v>
      </c>
      <c r="B34" s="58" t="s">
        <v>84</v>
      </c>
      <c r="C34" s="59">
        <v>39002</v>
      </c>
      <c r="D34" s="59" t="s">
        <v>89</v>
      </c>
      <c r="E34" s="63"/>
    </row>
    <row r="35" spans="1:5" ht="15" customHeight="1" x14ac:dyDescent="0.25">
      <c r="A35" s="55">
        <v>29</v>
      </c>
      <c r="B35" s="58" t="s">
        <v>84</v>
      </c>
      <c r="C35" s="59">
        <v>39003</v>
      </c>
      <c r="D35" s="59" t="s">
        <v>90</v>
      </c>
      <c r="E35" s="63"/>
    </row>
    <row r="36" spans="1:5" ht="15" customHeight="1" x14ac:dyDescent="0.25">
      <c r="A36" s="55">
        <v>30</v>
      </c>
      <c r="B36" s="53" t="s">
        <v>60</v>
      </c>
      <c r="C36" s="54">
        <v>50042</v>
      </c>
      <c r="D36" s="57" t="s">
        <v>91</v>
      </c>
      <c r="E36" s="55">
        <v>12</v>
      </c>
    </row>
    <row r="37" spans="1:5" ht="15" customHeight="1" x14ac:dyDescent="0.25">
      <c r="A37" s="55">
        <v>31</v>
      </c>
      <c r="B37" s="53" t="s">
        <v>70</v>
      </c>
      <c r="C37" s="54">
        <v>49013</v>
      </c>
      <c r="D37" s="57" t="s">
        <v>92</v>
      </c>
      <c r="E37" s="55">
        <v>4</v>
      </c>
    </row>
    <row r="38" spans="1:5" ht="7.5" customHeight="1" x14ac:dyDescent="0.25">
      <c r="A38" s="92"/>
      <c r="B38" s="92"/>
      <c r="C38" s="92"/>
      <c r="D38" s="92"/>
      <c r="E38" s="92"/>
    </row>
    <row r="39" spans="1:5" ht="15" customHeight="1" x14ac:dyDescent="0.25">
      <c r="A39" s="93" t="s">
        <v>93</v>
      </c>
      <c r="B39" s="93"/>
      <c r="C39" s="93"/>
      <c r="D39" s="93"/>
      <c r="E39" s="93"/>
    </row>
    <row r="40" spans="1:5" ht="15" customHeight="1" x14ac:dyDescent="0.25">
      <c r="A40" s="55">
        <v>32</v>
      </c>
      <c r="B40" s="53" t="s">
        <v>60</v>
      </c>
      <c r="C40" s="54">
        <v>42004</v>
      </c>
      <c r="D40" s="57" t="s">
        <v>94</v>
      </c>
      <c r="E40" s="55">
        <v>5</v>
      </c>
    </row>
    <row r="41" spans="1:5" ht="15" customHeight="1" x14ac:dyDescent="0.25">
      <c r="A41" s="55">
        <v>33</v>
      </c>
      <c r="B41" s="53" t="s">
        <v>70</v>
      </c>
      <c r="C41" s="54">
        <v>43011</v>
      </c>
      <c r="D41" s="57" t="s">
        <v>95</v>
      </c>
      <c r="E41" s="55">
        <v>5</v>
      </c>
    </row>
    <row r="42" spans="1:5" ht="15" customHeight="1" x14ac:dyDescent="0.25">
      <c r="A42" s="55">
        <v>34</v>
      </c>
      <c r="B42" s="53" t="s">
        <v>96</v>
      </c>
      <c r="C42" s="54">
        <v>86212</v>
      </c>
      <c r="D42" s="57" t="s">
        <v>97</v>
      </c>
      <c r="E42" s="55">
        <v>5</v>
      </c>
    </row>
    <row r="43" spans="1:5" ht="15" customHeight="1" x14ac:dyDescent="0.25">
      <c r="A43" s="55">
        <v>35</v>
      </c>
      <c r="B43" s="53" t="s">
        <v>60</v>
      </c>
      <c r="C43" s="54">
        <v>30002</v>
      </c>
      <c r="D43" s="57" t="s">
        <v>98</v>
      </c>
      <c r="E43" s="55">
        <v>5</v>
      </c>
    </row>
    <row r="44" spans="1:5" ht="15" customHeight="1" x14ac:dyDescent="0.25">
      <c r="A44" s="55">
        <v>36</v>
      </c>
      <c r="B44" s="53" t="s">
        <v>60</v>
      </c>
      <c r="C44" s="54">
        <v>41023</v>
      </c>
      <c r="D44" s="57" t="s">
        <v>99</v>
      </c>
      <c r="E44" s="55">
        <v>5</v>
      </c>
    </row>
    <row r="45" spans="1:5" ht="15" customHeight="1" x14ac:dyDescent="0.25">
      <c r="A45" s="55">
        <v>37</v>
      </c>
      <c r="B45" s="53" t="s">
        <v>60</v>
      </c>
      <c r="C45" s="54">
        <v>41260</v>
      </c>
      <c r="D45" s="57" t="s">
        <v>100</v>
      </c>
      <c r="E45" s="55">
        <v>5</v>
      </c>
    </row>
    <row r="46" spans="1:5" ht="15" customHeight="1" x14ac:dyDescent="0.25">
      <c r="A46" s="55">
        <v>38</v>
      </c>
      <c r="B46" s="53" t="s">
        <v>60</v>
      </c>
      <c r="C46" s="54">
        <v>30003</v>
      </c>
      <c r="D46" s="57" t="s">
        <v>101</v>
      </c>
      <c r="E46" s="55">
        <v>5</v>
      </c>
    </row>
    <row r="47" spans="1:5" ht="15" customHeight="1" x14ac:dyDescent="0.25">
      <c r="A47" s="55">
        <v>39</v>
      </c>
      <c r="B47" s="53" t="s">
        <v>60</v>
      </c>
      <c r="C47" s="54">
        <v>41012</v>
      </c>
      <c r="D47" s="57" t="s">
        <v>102</v>
      </c>
      <c r="E47" s="55">
        <v>5</v>
      </c>
    </row>
    <row r="48" spans="1:5" ht="15" customHeight="1" x14ac:dyDescent="0.25">
      <c r="A48" s="55">
        <v>40</v>
      </c>
      <c r="B48" s="53" t="s">
        <v>60</v>
      </c>
      <c r="C48" s="54">
        <v>42003</v>
      </c>
      <c r="D48" s="57" t="s">
        <v>103</v>
      </c>
      <c r="E48" s="55">
        <v>5</v>
      </c>
    </row>
    <row r="49" spans="1:5" ht="15" customHeight="1" x14ac:dyDescent="0.25">
      <c r="A49" s="55">
        <v>41</v>
      </c>
      <c r="B49" s="53" t="s">
        <v>70</v>
      </c>
      <c r="C49" s="54">
        <v>43010</v>
      </c>
      <c r="D49" s="57" t="s">
        <v>104</v>
      </c>
      <c r="E49" s="55">
        <v>5</v>
      </c>
    </row>
    <row r="50" spans="1:5" ht="15" customHeight="1" x14ac:dyDescent="0.25">
      <c r="A50" s="55">
        <v>42</v>
      </c>
      <c r="B50" s="53" t="s">
        <v>60</v>
      </c>
      <c r="C50" s="54">
        <v>42008</v>
      </c>
      <c r="D50" s="57" t="s">
        <v>105</v>
      </c>
      <c r="E50" s="55">
        <v>5</v>
      </c>
    </row>
    <row r="51" spans="1:5" ht="15" customHeight="1" x14ac:dyDescent="0.25">
      <c r="A51" s="55">
        <v>43</v>
      </c>
      <c r="B51" s="53" t="s">
        <v>106</v>
      </c>
      <c r="C51" s="54">
        <v>42015</v>
      </c>
      <c r="D51" s="57" t="s">
        <v>107</v>
      </c>
      <c r="E51" s="55">
        <v>4</v>
      </c>
    </row>
    <row r="52" spans="1:5" ht="15" customHeight="1" x14ac:dyDescent="0.25">
      <c r="A52" s="55">
        <v>44</v>
      </c>
      <c r="B52" s="53" t="s">
        <v>60</v>
      </c>
      <c r="C52" s="54">
        <v>42006</v>
      </c>
      <c r="D52" s="57" t="s">
        <v>108</v>
      </c>
      <c r="E52" s="55">
        <v>5</v>
      </c>
    </row>
    <row r="53" spans="1:5" ht="15" customHeight="1" x14ac:dyDescent="0.25">
      <c r="A53" s="55">
        <v>45</v>
      </c>
      <c r="B53" s="53" t="s">
        <v>60</v>
      </c>
      <c r="C53" s="54">
        <v>42002</v>
      </c>
      <c r="D53" s="57" t="s">
        <v>109</v>
      </c>
      <c r="E53" s="55">
        <v>5</v>
      </c>
    </row>
    <row r="54" spans="1:5" ht="15" customHeight="1" x14ac:dyDescent="0.25">
      <c r="A54" s="55">
        <v>46</v>
      </c>
      <c r="B54" s="53" t="s">
        <v>60</v>
      </c>
      <c r="C54" s="54">
        <v>42007</v>
      </c>
      <c r="D54" s="57" t="s">
        <v>110</v>
      </c>
      <c r="E54" s="55">
        <v>5</v>
      </c>
    </row>
    <row r="55" spans="1:5" ht="15" customHeight="1" x14ac:dyDescent="0.25">
      <c r="A55" s="55">
        <v>47</v>
      </c>
      <c r="B55" s="53" t="s">
        <v>60</v>
      </c>
      <c r="C55" s="54">
        <v>59004</v>
      </c>
      <c r="D55" s="57" t="s">
        <v>111</v>
      </c>
      <c r="E55" s="55">
        <v>5</v>
      </c>
    </row>
    <row r="56" spans="1:5" ht="15" customHeight="1" x14ac:dyDescent="0.25">
      <c r="A56" s="55">
        <v>48</v>
      </c>
      <c r="B56" s="53" t="s">
        <v>60</v>
      </c>
      <c r="C56" s="54">
        <v>42005</v>
      </c>
      <c r="D56" s="57" t="s">
        <v>112</v>
      </c>
      <c r="E56" s="55">
        <v>5</v>
      </c>
    </row>
    <row r="57" spans="1:5" ht="7.5" customHeight="1" x14ac:dyDescent="0.25">
      <c r="A57" s="92"/>
      <c r="B57" s="92"/>
      <c r="C57" s="92"/>
      <c r="D57" s="92"/>
      <c r="E57" s="92"/>
    </row>
    <row r="58" spans="1:5" ht="15" customHeight="1" x14ac:dyDescent="0.25">
      <c r="A58" s="93" t="s">
        <v>113</v>
      </c>
      <c r="B58" s="93"/>
      <c r="C58" s="93"/>
      <c r="D58" s="93"/>
      <c r="E58" s="93"/>
    </row>
    <row r="59" spans="1:5" ht="15" customHeight="1" x14ac:dyDescent="0.25">
      <c r="A59" s="55">
        <v>49</v>
      </c>
      <c r="B59" s="53" t="s">
        <v>96</v>
      </c>
      <c r="C59" s="54">
        <v>40521</v>
      </c>
      <c r="D59" s="57" t="s">
        <v>114</v>
      </c>
      <c r="E59" s="55">
        <v>6</v>
      </c>
    </row>
    <row r="60" spans="1:5" ht="15" customHeight="1" x14ac:dyDescent="0.25">
      <c r="A60" s="55">
        <v>50</v>
      </c>
      <c r="B60" s="53" t="s">
        <v>96</v>
      </c>
      <c r="C60" s="54">
        <v>40522</v>
      </c>
      <c r="D60" s="57" t="s">
        <v>115</v>
      </c>
      <c r="E60" s="55">
        <v>6</v>
      </c>
    </row>
    <row r="61" spans="1:5" ht="15" customHeight="1" x14ac:dyDescent="0.25">
      <c r="A61" s="55">
        <v>51</v>
      </c>
      <c r="B61" s="53" t="s">
        <v>106</v>
      </c>
      <c r="C61" s="54">
        <v>42001</v>
      </c>
      <c r="D61" s="57" t="s">
        <v>116</v>
      </c>
      <c r="E61" s="55">
        <v>6</v>
      </c>
    </row>
    <row r="62" spans="1:5" ht="15" customHeight="1" x14ac:dyDescent="0.25">
      <c r="A62" s="55">
        <v>52</v>
      </c>
      <c r="B62" s="53" t="s">
        <v>106</v>
      </c>
      <c r="C62" s="54">
        <v>42009</v>
      </c>
      <c r="D62" s="57" t="s">
        <v>117</v>
      </c>
      <c r="E62" s="55">
        <v>4</v>
      </c>
    </row>
    <row r="63" spans="1:5" ht="15" customHeight="1" x14ac:dyDescent="0.25">
      <c r="A63" s="55">
        <v>53</v>
      </c>
      <c r="B63" s="53" t="s">
        <v>118</v>
      </c>
      <c r="C63" s="54">
        <v>40213</v>
      </c>
      <c r="D63" s="57" t="s">
        <v>119</v>
      </c>
      <c r="E63" s="55">
        <v>6</v>
      </c>
    </row>
    <row r="64" spans="1:5" ht="15" customHeight="1" x14ac:dyDescent="0.25">
      <c r="A64" s="55">
        <v>54</v>
      </c>
      <c r="B64" s="53" t="s">
        <v>70</v>
      </c>
      <c r="C64" s="54">
        <v>43007</v>
      </c>
      <c r="D64" s="57" t="s">
        <v>120</v>
      </c>
      <c r="E64" s="55">
        <v>6</v>
      </c>
    </row>
    <row r="65" spans="1:5" ht="15" customHeight="1" x14ac:dyDescent="0.25">
      <c r="A65" s="55">
        <v>55</v>
      </c>
      <c r="B65" s="53" t="s">
        <v>118</v>
      </c>
      <c r="C65" s="54">
        <v>40045</v>
      </c>
      <c r="D65" s="57" t="s">
        <v>121</v>
      </c>
      <c r="E65" s="55">
        <v>6</v>
      </c>
    </row>
    <row r="66" spans="1:5" ht="15" customHeight="1" x14ac:dyDescent="0.25">
      <c r="A66" s="55">
        <v>56</v>
      </c>
      <c r="B66" s="53" t="s">
        <v>60</v>
      </c>
      <c r="C66" s="54">
        <v>41793</v>
      </c>
      <c r="D66" s="57" t="s">
        <v>122</v>
      </c>
      <c r="E66" s="55">
        <v>6</v>
      </c>
    </row>
    <row r="67" spans="1:5" ht="15" customHeight="1" x14ac:dyDescent="0.25">
      <c r="A67" s="55">
        <v>57</v>
      </c>
      <c r="B67" s="53" t="s">
        <v>123</v>
      </c>
      <c r="C67" s="54">
        <v>70101</v>
      </c>
      <c r="D67" s="57" t="s">
        <v>124</v>
      </c>
      <c r="E67" s="55">
        <v>6</v>
      </c>
    </row>
    <row r="68" spans="1:5" ht="15" customHeight="1" x14ac:dyDescent="0.25">
      <c r="A68" s="55">
        <v>58</v>
      </c>
      <c r="B68" s="53" t="s">
        <v>123</v>
      </c>
      <c r="C68" s="54">
        <v>70102</v>
      </c>
      <c r="D68" s="57" t="s">
        <v>125</v>
      </c>
      <c r="E68" s="55">
        <v>6</v>
      </c>
    </row>
    <row r="69" spans="1:5" ht="15" customHeight="1" x14ac:dyDescent="0.25">
      <c r="A69" s="55">
        <v>59</v>
      </c>
      <c r="B69" s="53" t="s">
        <v>106</v>
      </c>
      <c r="C69" s="54">
        <v>40034</v>
      </c>
      <c r="D69" s="57" t="s">
        <v>126</v>
      </c>
      <c r="E69" s="55">
        <v>6</v>
      </c>
    </row>
    <row r="70" spans="1:5" ht="15" customHeight="1" x14ac:dyDescent="0.25">
      <c r="A70" s="55">
        <v>60</v>
      </c>
      <c r="B70" s="53" t="s">
        <v>106</v>
      </c>
      <c r="C70" s="54">
        <v>42085</v>
      </c>
      <c r="D70" s="57" t="s">
        <v>127</v>
      </c>
      <c r="E70" s="55">
        <v>6</v>
      </c>
    </row>
  </sheetData>
  <sheetProtection algorithmName="SHA-512" hashValue="EPezKVq+3KcNflEXP/ia94U4Rywj15JYzu1lLTdTCRp0lcpNIEpQArdiplSnHSWbwhwwgxQCr2Uq4HkavHDPQw==" saltValue="QeSS9hbgM+LIED8TAkkQUg==" spinCount="100000" sheet="1" objects="1" scenarios="1" selectLockedCells="1"/>
  <protectedRanges>
    <protectedRange sqref="A4:E4 G1:G2" name="Anlage"/>
    <protectedRange sqref="A102:E102" name="Anlage_1_1"/>
    <protectedRange sqref="A1:E3" name="Anlage_1"/>
    <protectedRange sqref="H1:H2" name="Anlage_2"/>
    <protectedRange sqref="A6:E6 A39:E39 A58:E58 B41:E41 B66:E66" name="Anlage_1_2"/>
  </protectedRanges>
  <mergeCells count="7">
    <mergeCell ref="A57:E57"/>
    <mergeCell ref="A58:E58"/>
    <mergeCell ref="A1:E3"/>
    <mergeCell ref="A5:E5"/>
    <mergeCell ref="A6:E6"/>
    <mergeCell ref="A38:E38"/>
    <mergeCell ref="A39:E39"/>
  </mergeCells>
  <dataValidations count="1">
    <dataValidation type="whole" allowBlank="1" showInputMessage="1" showErrorMessage="1" sqref="E23:E28">
      <formula1>0</formula1>
      <formula2>6</formula2>
    </dataValidation>
  </dataValidations>
  <pageMargins left="0.7" right="0.7" top="0.78749999999999998" bottom="0.78749999999999998" header="0.51180555555555496" footer="0.51180555555555496"/>
  <pageSetup paperSize="0" scale="0" firstPageNumber="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9</vt:i4>
      </vt:variant>
    </vt:vector>
  </HeadingPairs>
  <TitlesOfParts>
    <vt:vector size="11" baseType="lpstr">
      <vt:lpstr>Formular</vt:lpstr>
      <vt:lpstr>Prüfungen Studiengang</vt:lpstr>
      <vt:lpstr>Formular!_FilterDatenbank</vt:lpstr>
      <vt:lpstr>Formular!Druckbereich</vt:lpstr>
      <vt:lpstr>'Prüfungen Studiengang'!Druckbereich</vt:lpstr>
      <vt:lpstr>Formular!Print_Area_0</vt:lpstr>
      <vt:lpstr>'Prüfungen Studiengang'!Print_Area_0</vt:lpstr>
      <vt:lpstr>Formular!Print_Area_0_0</vt:lpstr>
      <vt:lpstr>'Prüfungen Studiengang'!Print_Area_0_0</vt:lpstr>
      <vt:lpstr>Formular!Z_38361E96_C2A6_4991_ACAC_0C359CB3CB75_.wvu.FilterData</vt:lpstr>
      <vt:lpstr>Formular!Z_38361E96_C2A6_4991_ACAC_0C359CB3CB75_.wvu.PrintArea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Alexander Drüen</dc:creator>
  <dc:description/>
  <cp:lastModifiedBy>Nowak, Lisa</cp:lastModifiedBy>
  <cp:revision>3</cp:revision>
  <cp:lastPrinted>2016-06-28T08:24:33Z</cp:lastPrinted>
  <dcterms:created xsi:type="dcterms:W3CDTF">2016-03-29T06:28:06Z</dcterms:created>
  <dcterms:modified xsi:type="dcterms:W3CDTF">2018-02-20T09:33:57Z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