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Z:\Anerkennung von Prüfungsleistungen\Duisburg\Angewandte Informatik\"/>
    </mc:Choice>
  </mc:AlternateContent>
  <xr:revisionPtr revIDLastSave="0" documentId="13_ncr:1_{E4946821-63D0-4556-B666-A4A17EFC65A5}" xr6:coauthVersionLast="36" xr6:coauthVersionMax="36" xr10:uidLastSave="{00000000-0000-0000-0000-000000000000}"/>
  <workbookProtection lockWindows="1"/>
  <bookViews>
    <workbookView xWindow="0" yWindow="0" windowWidth="16380" windowHeight="8196" tabRatio="991" xr2:uid="{00000000-000D-0000-FFFF-FFFF00000000}"/>
  </bookViews>
  <sheets>
    <sheet name="Formular" sheetId="1" r:id="rId1"/>
    <sheet name="Prüfungen Studiengang" sheetId="2" r:id="rId2"/>
  </sheets>
  <definedNames>
    <definedName name="_xlnm._FilterDatabase" localSheetId="0">Formular!$B$11:$B$61</definedName>
    <definedName name="_xlnm.Print_Area" localSheetId="0">Formular!$B$1:$N$108</definedName>
    <definedName name="_xlnm.Print_Area" localSheetId="1">'Prüfungen Studiengang'!$A$1:$E$218</definedName>
    <definedName name="Print_Area_0" localSheetId="0">Formular!$B$1:$N$108</definedName>
    <definedName name="Print_Area_0" localSheetId="1">'Prüfungen Studiengang'!$A$1:$E$218</definedName>
    <definedName name="Print_Area_0_0" localSheetId="0">Formular!$B$1:$N$108</definedName>
    <definedName name="Print_Area_0_0" localSheetId="1">'Prüfungen Studiengang'!$A$1:$E$218</definedName>
    <definedName name="Z_38361E96_C2A6_4991_ACAC_0C359CB3CB75_.wvu.FilterData" localSheetId="0">Formular!$B$11:$B$61</definedName>
    <definedName name="Z_38361E96_C2A6_4991_ACAC_0C359CB3CB75_.wvu.PrintArea" localSheetId="0">Formular!$B$1:$N$108</definedName>
  </definedName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H12" i="1" l="1"/>
  <c r="L59" i="1" l="1"/>
  <c r="K60" i="1" s="1"/>
  <c r="L58" i="1"/>
  <c r="J58" i="1"/>
  <c r="H58" i="1"/>
  <c r="L57" i="1"/>
  <c r="J57" i="1"/>
  <c r="H57" i="1"/>
  <c r="L56" i="1"/>
  <c r="J56" i="1"/>
  <c r="H56" i="1"/>
  <c r="L55" i="1"/>
  <c r="J55" i="1"/>
  <c r="H55" i="1"/>
  <c r="L54" i="1"/>
  <c r="J54" i="1"/>
  <c r="H54" i="1"/>
  <c r="L53" i="1"/>
  <c r="J53" i="1"/>
  <c r="H53" i="1"/>
  <c r="L52" i="1"/>
  <c r="J52" i="1"/>
  <c r="H52" i="1"/>
  <c r="L51" i="1"/>
  <c r="J51" i="1"/>
  <c r="H51" i="1"/>
  <c r="L50" i="1"/>
  <c r="J50" i="1"/>
  <c r="H50" i="1"/>
  <c r="L49" i="1"/>
  <c r="J49" i="1"/>
  <c r="H49" i="1"/>
  <c r="L48" i="1"/>
  <c r="J48" i="1"/>
  <c r="H48" i="1"/>
  <c r="L47" i="1"/>
  <c r="J47" i="1"/>
  <c r="H47" i="1"/>
  <c r="L46" i="1"/>
  <c r="J46" i="1"/>
  <c r="H46" i="1"/>
  <c r="L45" i="1"/>
  <c r="J45" i="1"/>
  <c r="H45" i="1"/>
  <c r="L44" i="1"/>
  <c r="J44" i="1"/>
  <c r="H44" i="1"/>
  <c r="L43" i="1"/>
  <c r="J43" i="1"/>
  <c r="H43" i="1"/>
  <c r="L42" i="1"/>
  <c r="J42" i="1"/>
  <c r="H42" i="1"/>
  <c r="L41" i="1"/>
  <c r="J41" i="1"/>
  <c r="H41" i="1"/>
  <c r="L40" i="1"/>
  <c r="J40" i="1"/>
  <c r="H40" i="1"/>
  <c r="L39" i="1"/>
  <c r="J39" i="1"/>
  <c r="H39" i="1"/>
  <c r="L38" i="1"/>
  <c r="J38" i="1"/>
  <c r="H38" i="1"/>
  <c r="L37" i="1"/>
  <c r="J37" i="1"/>
  <c r="H37" i="1"/>
  <c r="L36" i="1"/>
  <c r="J36" i="1"/>
  <c r="H36" i="1"/>
  <c r="L35" i="1"/>
  <c r="J35" i="1"/>
  <c r="H35" i="1"/>
  <c r="L34" i="1"/>
  <c r="J34" i="1"/>
  <c r="H34" i="1"/>
  <c r="L33" i="1"/>
  <c r="J33" i="1"/>
  <c r="H33" i="1"/>
  <c r="L32" i="1"/>
  <c r="J32" i="1"/>
  <c r="H32" i="1"/>
  <c r="L31" i="1"/>
  <c r="J31" i="1"/>
  <c r="H31" i="1"/>
  <c r="L30" i="1"/>
  <c r="J30" i="1"/>
  <c r="H30" i="1"/>
  <c r="L29" i="1"/>
  <c r="J29" i="1"/>
  <c r="H29" i="1"/>
  <c r="L28" i="1"/>
  <c r="J28" i="1"/>
  <c r="H28" i="1"/>
  <c r="L27" i="1"/>
  <c r="J27" i="1"/>
  <c r="H27" i="1"/>
  <c r="L26" i="1"/>
  <c r="J26" i="1"/>
  <c r="H26" i="1"/>
  <c r="L25" i="1"/>
  <c r="J25" i="1"/>
  <c r="H25" i="1"/>
  <c r="L24" i="1"/>
  <c r="J24" i="1"/>
  <c r="H24" i="1"/>
  <c r="L23" i="1"/>
  <c r="J23" i="1"/>
  <c r="H23" i="1"/>
  <c r="L22" i="1"/>
  <c r="J22" i="1"/>
  <c r="H22" i="1"/>
  <c r="L21" i="1"/>
  <c r="J21" i="1"/>
  <c r="H21" i="1"/>
  <c r="L20" i="1"/>
  <c r="J20" i="1"/>
  <c r="H20" i="1"/>
  <c r="L19" i="1"/>
  <c r="J19" i="1"/>
  <c r="H19" i="1"/>
  <c r="L18" i="1"/>
  <c r="J18" i="1"/>
  <c r="H18" i="1"/>
  <c r="L17" i="1"/>
  <c r="J17" i="1"/>
  <c r="H17" i="1"/>
  <c r="L16" i="1"/>
  <c r="J16" i="1"/>
  <c r="H16" i="1"/>
  <c r="L15" i="1"/>
  <c r="J15" i="1"/>
  <c r="H15" i="1"/>
  <c r="L14" i="1"/>
  <c r="J14" i="1"/>
  <c r="H14" i="1"/>
  <c r="L13" i="1"/>
  <c r="J13" i="1"/>
  <c r="H13" i="1"/>
  <c r="L12" i="1"/>
  <c r="J12" i="1"/>
  <c r="N8" i="1"/>
  <c r="I61" i="1" l="1"/>
</calcChain>
</file>

<file path=xl/sharedStrings.xml><?xml version="1.0" encoding="utf-8"?>
<sst xmlns="http://schemas.openxmlformats.org/spreadsheetml/2006/main" count="183" uniqueCount="129">
  <si>
    <t>Antrag auf Anerkennung von Studien- und Prüfungsleistungen</t>
  </si>
  <si>
    <r>
      <rPr>
        <sz val="12"/>
        <color rgb="FF000000"/>
        <rFont val="Calibri"/>
        <family val="2"/>
        <charset val="1"/>
      </rPr>
      <t xml:space="preserve">(einzureichen per E-Mail bei </t>
    </r>
    <r>
      <rPr>
        <b/>
        <sz val="12"/>
        <color rgb="FF000000"/>
        <rFont val="Calibri"/>
        <family val="2"/>
        <charset val="1"/>
      </rPr>
      <t>der zuständigen Sachbearbeitung im Bereich Prüfungswesen</t>
    </r>
    <r>
      <rPr>
        <sz val="12"/>
        <color rgb="FF000000"/>
        <rFont val="Calibri"/>
        <family val="2"/>
        <charset val="1"/>
      </rPr>
      <t xml:space="preserve"> unter Beachtung der Ausschlussfristen)</t>
    </r>
  </si>
  <si>
    <t>Name, Vorname:</t>
  </si>
  <si>
    <t>Anschrift:</t>
  </si>
  <si>
    <t>Telefon, Email:</t>
  </si>
  <si>
    <r>
      <rPr>
        <b/>
        <sz val="12"/>
        <color rgb="FF000000"/>
        <rFont val="Calibri"/>
        <family val="2"/>
        <charset val="1"/>
      </rPr>
      <t xml:space="preserve">Matrikelnummer:
</t>
    </r>
    <r>
      <rPr>
        <b/>
        <sz val="8"/>
        <color rgb="FF000000"/>
        <rFont val="Calibri"/>
        <family val="2"/>
        <charset val="1"/>
      </rPr>
      <t>(sofern bereits an der UDE immatrikuliert)</t>
    </r>
  </si>
  <si>
    <t>Anrechnung für folgenden
Abschluss/Studiengang:</t>
  </si>
  <si>
    <t>Regelstudienzeit:</t>
  </si>
  <si>
    <t>Durch Antragsteller/in auszufüllen!</t>
  </si>
  <si>
    <r>
      <rPr>
        <b/>
        <sz val="12"/>
        <color rgb="FF000000"/>
        <rFont val="Calibri"/>
        <family val="2"/>
        <charset val="1"/>
      </rPr>
      <t>Eintrag durch</t>
    </r>
    <r>
      <rPr>
        <sz val="12"/>
        <color rgb="FF000000"/>
        <rFont val="Calibri"/>
        <family val="2"/>
        <charset val="1"/>
      </rPr>
      <t xml:space="preserve"> den </t>
    </r>
    <r>
      <rPr>
        <sz val="12"/>
        <color rgb="FFFF0000"/>
        <rFont val="Calibri"/>
        <family val="2"/>
        <charset val="1"/>
      </rPr>
      <t>Prüfungsausschuss / Prüfer/in</t>
    </r>
    <r>
      <rPr>
        <sz val="12"/>
        <color rgb="FF000000"/>
        <rFont val="Calibri"/>
        <family val="2"/>
        <charset val="1"/>
      </rPr>
      <t xml:space="preserve"> / </t>
    </r>
    <r>
      <rPr>
        <sz val="12"/>
        <color rgb="FF0070C0"/>
        <rFont val="Calibri"/>
        <family val="2"/>
        <charset val="1"/>
      </rPr>
      <t>Bereich Prüfungswesen</t>
    </r>
  </si>
  <si>
    <t>Bereits abgelegte Prüfungsleistungen</t>
  </si>
  <si>
    <t>Antrag auf Anerkennung</t>
  </si>
  <si>
    <r>
      <rPr>
        <sz val="12"/>
        <color rgb="FF000000"/>
        <rFont val="Calibri"/>
        <family val="2"/>
        <charset val="1"/>
      </rPr>
      <t xml:space="preserve">
Titel der </t>
    </r>
    <r>
      <rPr>
        <b/>
        <sz val="12"/>
        <color rgb="FF000000"/>
        <rFont val="Calibri"/>
        <family val="2"/>
        <charset val="1"/>
      </rPr>
      <t>bereits
abgelegten</t>
    </r>
    <r>
      <rPr>
        <sz val="12"/>
        <color rgb="FF000000"/>
        <rFont val="Calibri"/>
        <family val="2"/>
        <charset val="1"/>
      </rPr>
      <t xml:space="preserve"> Prüfung**
</t>
    </r>
    <r>
      <rPr>
        <sz val="8"/>
        <color rgb="FF000000"/>
        <rFont val="Calibri"/>
        <family val="2"/>
        <charset val="1"/>
      </rPr>
      <t xml:space="preserve">
Bitte nur eine Prüfung pro Zeile eintragen!
(Bezeichung laut Transcript)</t>
    </r>
  </si>
  <si>
    <r>
      <rPr>
        <sz val="12"/>
        <color rgb="FF000000"/>
        <rFont val="Calibri"/>
        <family val="2"/>
        <charset val="1"/>
      </rPr>
      <t xml:space="preserve">
Prüfungsform
</t>
    </r>
    <r>
      <rPr>
        <sz val="8"/>
        <color rgb="FF000000"/>
        <rFont val="Calibri"/>
        <family val="2"/>
        <charset val="1"/>
      </rPr>
      <t>(Klausur,
Hausarbeit,
mdl. Prüfung etc.)</t>
    </r>
  </si>
  <si>
    <r>
      <rPr>
        <sz val="12"/>
        <color rgb="FF000000"/>
        <rFont val="Calibri"/>
        <family val="2"/>
        <charset val="1"/>
      </rPr>
      <t xml:space="preserve">
Erworbene Credits
</t>
    </r>
    <r>
      <rPr>
        <sz val="8"/>
        <color rgb="FF000000"/>
        <rFont val="Calibri"/>
        <family val="2"/>
        <charset val="1"/>
      </rPr>
      <t xml:space="preserve">
(laut Transcript)</t>
    </r>
  </si>
  <si>
    <r>
      <rPr>
        <sz val="12"/>
        <color rgb="FF000000"/>
        <rFont val="Calibri"/>
        <family val="2"/>
        <charset val="1"/>
      </rPr>
      <t xml:space="preserve">
Note
</t>
    </r>
    <r>
      <rPr>
        <sz val="8"/>
        <color rgb="FF000000"/>
        <rFont val="Calibri"/>
        <family val="2"/>
        <charset val="1"/>
      </rPr>
      <t xml:space="preserve">
(laut
Transcript)</t>
    </r>
  </si>
  <si>
    <t xml:space="preserve">
Lfd. Nr.</t>
  </si>
  <si>
    <r>
      <rPr>
        <b/>
        <sz val="12"/>
        <color rgb="FF000000"/>
        <rFont val="Calibri"/>
        <family val="2"/>
        <charset val="1"/>
      </rPr>
      <t xml:space="preserve">
für folgende Prüfungen</t>
    </r>
    <r>
      <rPr>
        <sz val="12"/>
        <color rgb="FF000000"/>
        <rFont val="Calibri"/>
        <family val="2"/>
        <charset val="1"/>
      </rPr>
      <t xml:space="preserve">:
</t>
    </r>
    <r>
      <rPr>
        <sz val="8"/>
        <color rgb="FF000000"/>
        <rFont val="Calibri"/>
        <family val="2"/>
        <charset val="1"/>
      </rPr>
      <t xml:space="preserve">
(Bitte nur die laufende Nummer aus der Anlage "Prüfungen Studiengang" eintragen;  der Name der Prüfung wird automatisiert ergänzt)</t>
    </r>
  </si>
  <si>
    <t xml:space="preserve">
Lfd. 
Nr.</t>
  </si>
  <si>
    <r>
      <rPr>
        <b/>
        <sz val="12"/>
        <color rgb="FF000000"/>
        <rFont val="Calibri"/>
        <family val="2"/>
        <charset val="1"/>
      </rPr>
      <t xml:space="preserve">
Prüfung wird anerkannt für: 
</t>
    </r>
    <r>
      <rPr>
        <sz val="12"/>
        <color rgb="FF000000"/>
        <rFont val="Calibri"/>
        <family val="2"/>
        <charset val="1"/>
      </rPr>
      <t>Pool / Prüfungsnr. / Prüfung</t>
    </r>
  </si>
  <si>
    <r>
      <rPr>
        <b/>
        <sz val="14"/>
        <color rgb="FF000000"/>
        <rFont val="Calibri"/>
        <family val="2"/>
        <charset val="1"/>
      </rPr>
      <t xml:space="preserve">
</t>
    </r>
    <r>
      <rPr>
        <b/>
        <sz val="8"/>
        <color rgb="FF000000"/>
        <rFont val="Calibri"/>
        <family val="2"/>
        <charset val="1"/>
      </rPr>
      <t>Ja / Nein*</t>
    </r>
  </si>
  <si>
    <t xml:space="preserve">
Aner-
kannte
Credits</t>
  </si>
  <si>
    <t xml:space="preserve">
Über-
nommene
Note</t>
  </si>
  <si>
    <t xml:space="preserve">
Antrag
geprüft
durch:</t>
  </si>
  <si>
    <r>
      <rPr>
        <sz val="10"/>
        <color rgb="FF000000"/>
        <rFont val="Calibri"/>
        <family val="2"/>
        <charset val="1"/>
      </rPr>
      <t>Hinweis für Antragsteller:</t>
    </r>
    <r>
      <rPr>
        <b/>
        <sz val="10"/>
        <color rgb="FF000000"/>
        <rFont val="Calibri"/>
        <family val="2"/>
        <charset val="1"/>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</si>
  <si>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t>Summe der anerkannten Credits:</t>
  </si>
  <si>
    <t>Dieser Bescheid ist bei der Bewerbung für
ein höheres Fachsemester und bei der
Einschreibung  vorzulegen.</t>
  </si>
  <si>
    <t>(Anerkannte Credits x Regelstudienzeit : max. zu erwerbende Credits):</t>
  </si>
  <si>
    <t>** Einzureichende Unterlagen:</t>
  </si>
  <si>
    <t>Anlage 1: Transcript of Records</t>
  </si>
  <si>
    <t>Anlage 3: Prüfungsordnung</t>
  </si>
  <si>
    <t>Anlage 2: Auszug aus dem Modulhandbuch</t>
  </si>
  <si>
    <t>Anlage 4: ggf. Learning Agreement bei Leistungen im Ausland</t>
  </si>
  <si>
    <t>* Ablehnungsgründe (weitere Erläuterungen ggf. auf Seite 3 ergänzen):</t>
  </si>
  <si>
    <t>A - Nichtanerkennung wegen inhaltlicher Inkompatibilität</t>
  </si>
  <si>
    <t>C - Nichtanerkennung wegen nicht aussagekräftiger Unterlagen</t>
  </si>
  <si>
    <t>B - Nichtanerkennung wegen anderer vermittelter Kompetenzen</t>
  </si>
  <si>
    <t>D - Nichtanerkennung aus anderen Gründen</t>
  </si>
  <si>
    <t>Ausführliche Begründungen zu den Ablehnungen (A - D):</t>
  </si>
  <si>
    <t>Lfd. Nr.</t>
  </si>
  <si>
    <r>
      <rPr>
        <sz val="12"/>
        <color rgb="FF000000"/>
        <rFont val="Calibri"/>
        <family val="2"/>
        <charset val="1"/>
      </rPr>
      <t xml:space="preserve">Grund
</t>
    </r>
    <r>
      <rPr>
        <sz val="8"/>
        <color rgb="FF000000"/>
        <rFont val="Calibri"/>
        <family val="2"/>
        <charset val="1"/>
      </rPr>
      <t>(A, B, C oder D)</t>
    </r>
  </si>
  <si>
    <t>Begründung</t>
  </si>
  <si>
    <t>Rechtsmittelbelehrung:</t>
  </si>
  <si>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</si>
  <si>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t>Hinweis:</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</si>
  <si>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</si>
  <si>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Mit freundlichen Grüßen</t>
  </si>
  <si>
    <t>Für den/die Vorsitzende/n des Prüfungsausschusses</t>
  </si>
  <si>
    <t>Im Auftrag</t>
  </si>
  <si>
    <t>_____________________________________</t>
  </si>
  <si>
    <t>(Sachbearbeiter/in Bereich Prüfungswesen)</t>
  </si>
  <si>
    <t>Übersicht aller Prüfungsleistungen im Studiengang
Bachelor of Science Angewandte Informatik - Ing.- o. Med.informatik</t>
  </si>
  <si>
    <t>Studiengang:</t>
  </si>
  <si>
    <t>Pool</t>
  </si>
  <si>
    <t>Prüf.Nr.</t>
  </si>
  <si>
    <t>Prüfung</t>
  </si>
  <si>
    <t>Credits</t>
  </si>
  <si>
    <t>Pflichtbereich</t>
  </si>
  <si>
    <t>ZKD</t>
  </si>
  <si>
    <t>Automaten und Formale Sprachen</t>
  </si>
  <si>
    <t>AIM</t>
  </si>
  <si>
    <t>Berechenbarkeit und Komplexität</t>
  </si>
  <si>
    <t>Betriebssysteme</t>
  </si>
  <si>
    <t>Datenbanken</t>
  </si>
  <si>
    <t>Datenstrukturen und Algorithmen</t>
  </si>
  <si>
    <t>ZGA</t>
  </si>
  <si>
    <t>Fortgeschrittene Programmiertechniken</t>
  </si>
  <si>
    <t>Grundlegende Programmiertechniken</t>
  </si>
  <si>
    <t>Kolloquium</t>
  </si>
  <si>
    <t>Logik</t>
  </si>
  <si>
    <t>Mathematik für Informatiker 1</t>
  </si>
  <si>
    <t>Modellierung</t>
  </si>
  <si>
    <t>Numerical Mathematics</t>
  </si>
  <si>
    <t>Praxisprojekt</t>
  </si>
  <si>
    <t>Programmierparadigmen</t>
  </si>
  <si>
    <t>Rechnerarchitektur</t>
  </si>
  <si>
    <t>Rechnernetze und Kommunikationssysteme</t>
  </si>
  <si>
    <t>ERG</t>
  </si>
  <si>
    <t>Schlüsselkompetenz E1</t>
  </si>
  <si>
    <t>Sicherheit in Kommunikationsnetzen</t>
  </si>
  <si>
    <t>Software-Technik</t>
  </si>
  <si>
    <t>Studium Liberale 1</t>
  </si>
  <si>
    <t>Studium Liberale 2</t>
  </si>
  <si>
    <t>Studium Liberale 3</t>
  </si>
  <si>
    <t>Wahlpflichtbereich</t>
  </si>
  <si>
    <t>Digitale Medien</t>
  </si>
  <si>
    <t>Diskrete Mathematik 2</t>
  </si>
  <si>
    <t>ZKE</t>
  </si>
  <si>
    <t>Electronic Business</t>
  </si>
  <si>
    <t>Embedded Systems</t>
  </si>
  <si>
    <t>Grundlagen der Bildverarbeitung</t>
  </si>
  <si>
    <t>Grundlagen der künstlichen Intelligenz</t>
  </si>
  <si>
    <t>Internet- und Web-Technologien</t>
  </si>
  <si>
    <t>Internet-Suchmaschinen</t>
  </si>
  <si>
    <t>Mathematik für Informatiker 2</t>
  </si>
  <si>
    <t>Mensch-Computer Interaktion</t>
  </si>
  <si>
    <t>ZKB</t>
  </si>
  <si>
    <t>Modellbildung und Simulation</t>
  </si>
  <si>
    <t>Multimedia Systeme</t>
  </si>
  <si>
    <t>Programmiertechniken für intelligente Systeme</t>
  </si>
  <si>
    <t>Sprachtechnologie</t>
  </si>
  <si>
    <t>Wahlpflicht Ergänzungsbereich</t>
  </si>
  <si>
    <t>Allgemeine Psychologie A: Perzeption, Kognition und Handeln</t>
  </si>
  <si>
    <t>Allgemeine Psychologie B: Motivation und Emotion</t>
  </si>
  <si>
    <t>Betriebswirtschaft für Ingenieure</t>
  </si>
  <si>
    <t>Einführung in die Mechatronik und Signalanalyse</t>
  </si>
  <si>
    <t>ZKA</t>
  </si>
  <si>
    <t>Elektrotechnik</t>
  </si>
  <si>
    <t>Graphenalgorithmen</t>
  </si>
  <si>
    <t>Grundlagen der Elektronik</t>
  </si>
  <si>
    <t>Mathematische Grundlagen der Kryptographie</t>
  </si>
  <si>
    <t>ZHA</t>
  </si>
  <si>
    <t>Physik für Informatiker 1 - Grundlagen</t>
  </si>
  <si>
    <t>Technische Mechanik 1</t>
  </si>
  <si>
    <t>Grundlagen der technischen Informatik</t>
  </si>
  <si>
    <t>Grundlagen der technischen Informatik - Praktikum</t>
  </si>
  <si>
    <t>Software-Technik Praktikum</t>
  </si>
  <si>
    <t>Datenbanken Praktikum</t>
  </si>
  <si>
    <t>Statistik 2: Inferenzstatistik</t>
  </si>
  <si>
    <t>Programmieren in C</t>
  </si>
  <si>
    <t>Bachelorarbei und Projekte</t>
  </si>
  <si>
    <t>Bachelorseminar</t>
  </si>
  <si>
    <t>Bachelorarbeit</t>
  </si>
  <si>
    <t>Bachelor of Science Angewandte Informatik - Ing.- o. Med.informatik (PO 2019)</t>
  </si>
  <si>
    <t>Bachelor of Scinece Angewandte Informatik (Ingenieurs- und Medieninformatik) - PO 2019</t>
  </si>
  <si>
    <t>An welcher Hochschule wurden die Leistungen erbracht?:</t>
  </si>
  <si>
    <t>Dort absolvierte Semesteranzahl:</t>
  </si>
  <si>
    <t>Wahrscheinlichkeitsrechnung und Statistik</t>
  </si>
  <si>
    <t>Diskrete Mathematik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</si>
</sst>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19" x14ac:knownFonts="1">
    <font>
      <sz val="12"/>
      <color rgb="FF000000"/>
      <name val="Calibri"/>
      <family val="2"/>
      <charset val="1"/>
    </font>
    <font>
      <b/>
      <sz val="20"/>
      <color rgb="FF000000"/>
      <name val="Calibri"/>
      <family val="2"/>
      <charset val="1"/>
    </font>
    <font>
      <b/>
      <sz val="12"/>
      <color rgb="FF000000"/>
      <name val="Calibri"/>
      <family val="2"/>
      <charset val="1"/>
    </font>
    <font>
      <b/>
      <i/>
      <sz val="12"/>
      <color rgb="FF000000"/>
      <name val="Calibri"/>
      <family val="2"/>
      <charset val="1"/>
    </font>
    <font>
      <b/>
      <sz val="8"/>
      <color rgb="FF000000"/>
      <name val="Calibri"/>
      <family val="2"/>
      <charset val="1"/>
    </font>
    <font>
      <sz val="12"/>
      <color rgb="FFFF0000"/>
      <name val="Calibri"/>
      <family val="2"/>
      <charset val="1"/>
    </font>
    <font>
      <sz val="12"/>
      <color rgb="FF0070C0"/>
      <name val="Calibri"/>
      <family val="2"/>
      <charset val="1"/>
    </font>
    <font>
      <sz val="8"/>
      <color rgb="FF000000"/>
      <name val="Calibri"/>
      <family val="2"/>
      <charset val="1"/>
    </font>
    <font>
      <b/>
      <sz val="14"/>
      <color rgb="FF000000"/>
      <name val="Calibri"/>
      <family val="2"/>
      <charset val="1"/>
    </font>
    <font>
      <sz val="8"/>
      <color rgb="FFFF0000"/>
      <name val="Calibri"/>
      <family val="2"/>
      <charset val="1"/>
    </font>
    <font>
      <sz val="10"/>
      <color rgb="FF000000"/>
      <name val="Calibri"/>
      <family val="2"/>
      <charset val="1"/>
    </font>
    <font>
      <b/>
      <sz val="10"/>
      <color rgb="FF000000"/>
      <name val="Calibri"/>
      <family val="2"/>
      <charset val="1"/>
    </font>
    <font>
      <sz val="7"/>
      <color rgb="FF0070C0"/>
      <name val="Calibri"/>
      <family val="2"/>
      <charset val="1"/>
    </font>
    <font>
      <sz val="8"/>
      <name val="Calibri"/>
      <family val="2"/>
      <charset val="1"/>
    </font>
    <font>
      <sz val="11"/>
      <color rgb="FF000000"/>
      <name val="Calibri"/>
      <family val="2"/>
      <charset val="1"/>
    </font>
    <font>
      <b/>
      <sz val="14"/>
      <color rgb="FF254061"/>
      <name val="Calibri"/>
      <family val="2"/>
      <charset val="1"/>
    </font>
    <font>
      <b/>
      <sz val="11"/>
      <color rgb="FFFFFFFF"/>
      <name val="Calibri"/>
      <family val="2"/>
      <charset val="1"/>
    </font>
    <font>
      <sz val="11"/>
      <name val="Calibri"/>
      <family val="2"/>
      <charset val="1"/>
    </font>
    <font>
      <b/>
      <sz val="11"/>
      <color rgb="FF000000"/>
      <name val="Calibri"/>
      <family val="2"/>
      <charset val="1"/>
    </font>
  </fonts>
  <fills count="4">
    <fill>
      <patternFill patternType="none"/>
    </fill>
    <fill>
      <patternFill patternType="gray125"/>
    </fill>
    <fill>
      <patternFill patternType="solid">
        <fgColor rgb="FFD9D9D9"/>
        <bgColor rgb="FFC0C0C0"/>
      </patternFill>
    </fill>
    <fill>
      <patternFill patternType="solid">
        <fgColor rgb="FF215968"/>
        <bgColor rgb="FF254061"/>
      </patternFill>
    </fill>
  </fills>
  <borders count="38">
    <border>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medium">
        <color rgb="FFFF0000"/>
      </bottom>
      <diagonal/>
    </border>
    <border>
      <left style="medium">
        <color rgb="FFFF0000"/>
      </left>
      <right style="medium">
        <color rgb="FFFF0000"/>
      </right>
      <top style="medium">
        <color rgb="FFFF0000"/>
      </top>
      <bottom style="thin">
        <color auto="1"/>
      </bottom>
      <diagonal/>
    </border>
    <border>
      <left style="medium">
        <color auto="1"/>
      </left>
      <right style="medium">
        <color auto="1"/>
      </right>
      <top style="thin">
        <color auto="1"/>
      </top>
      <bottom style="thin">
        <color auto="1"/>
      </bottom>
      <diagonal/>
    </border>
    <border>
      <left/>
      <right style="medium">
        <color rgb="FFFF0000"/>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thin">
        <color auto="1"/>
      </left>
      <right/>
      <top style="thin">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medium">
        <color auto="1"/>
      </left>
      <right style="medium">
        <color rgb="FF4F81BD"/>
      </right>
      <top style="thin">
        <color auto="1"/>
      </top>
      <bottom style="thin">
        <color auto="1"/>
      </bottom>
      <diagonal/>
    </border>
    <border>
      <left style="medium">
        <color rgb="FF4F81BD"/>
      </left>
      <right style="thin">
        <color auto="1"/>
      </right>
      <top style="medium">
        <color rgb="FFFF0000"/>
      </top>
      <bottom style="thin">
        <color auto="1"/>
      </bottom>
      <diagonal/>
    </border>
    <border>
      <left/>
      <right style="thin">
        <color auto="1"/>
      </right>
      <top style="medium">
        <color rgb="FFFF0000"/>
      </top>
      <bottom style="thin">
        <color auto="1"/>
      </bottom>
      <diagonal/>
    </border>
    <border>
      <left style="thin">
        <color auto="1"/>
      </left>
      <right style="medium">
        <color rgb="FF4F81BD"/>
      </right>
      <top style="medium">
        <color rgb="FFFF0000"/>
      </top>
      <bottom style="thin">
        <color auto="1"/>
      </bottom>
      <diagonal/>
    </border>
    <border>
      <left style="medium">
        <color rgb="FF4F81BD"/>
      </left>
      <right style="thin">
        <color auto="1"/>
      </right>
      <top/>
      <bottom/>
      <diagonal/>
    </border>
    <border>
      <left style="thin">
        <color auto="1"/>
      </left>
      <right style="medium">
        <color rgb="FF4F81BD"/>
      </right>
      <top/>
      <bottom style="medium">
        <color rgb="FF4F81BD"/>
      </bottom>
      <diagonal/>
    </border>
    <border>
      <left style="medium">
        <color auto="1"/>
      </left>
      <right style="medium">
        <color rgb="FF4F81BD"/>
      </right>
      <top/>
      <bottom style="medium">
        <color auto="1"/>
      </bottom>
      <diagonal/>
    </border>
    <border>
      <left/>
      <right style="thin">
        <color auto="1"/>
      </right>
      <top/>
      <bottom style="medium">
        <color rgb="FF4F81BD"/>
      </bottom>
      <diagonal/>
    </border>
    <border>
      <left/>
      <right/>
      <top style="medium">
        <color auto="1"/>
      </top>
      <bottom/>
      <diagonal/>
    </border>
    <border>
      <left/>
      <right/>
      <top style="medium">
        <color rgb="FF4F81BD"/>
      </top>
      <bottom/>
      <diagonal/>
    </border>
    <border>
      <left/>
      <right/>
      <top/>
      <bottom style="thin">
        <color auto="1"/>
      </bottom>
      <diagonal/>
    </border>
    <border>
      <left style="medium">
        <color auto="1"/>
      </left>
      <right/>
      <top/>
      <bottom/>
      <diagonal/>
    </border>
    <border>
      <left style="medium">
        <color auto="1"/>
      </left>
      <right style="medium">
        <color rgb="FFFF0000"/>
      </right>
      <top/>
      <bottom style="thin">
        <color auto="1"/>
      </bottom>
      <diagonal/>
    </border>
    <border>
      <left style="medium">
        <color rgb="FFFF0000"/>
      </left>
      <right style="medium">
        <color rgb="FFFF0000"/>
      </right>
      <top/>
      <bottom style="thin">
        <color auto="1"/>
      </bottom>
      <diagonal/>
    </border>
    <border>
      <left style="medium">
        <color indexed="64"/>
      </left>
      <right/>
      <top style="medium">
        <color indexed="64"/>
      </top>
      <bottom/>
      <diagonal/>
    </border>
    <border>
      <left style="medium">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bottom/>
      <diagonal/>
    </border>
    <border>
      <left/>
      <right style="medium">
        <color indexed="64"/>
      </right>
      <top style="medium">
        <color indexed="64"/>
      </top>
      <bottom/>
      <diagonal/>
    </border>
  </borders>
  <cellStyleXfs count="2">
    <xf numFmtId="0" fontId="0" fillId="0" borderId="0"/>
    <xf numFmtId="0" fontId="14" fillId="0" borderId="0"/>
  </cellStyleXfs>
  <cellXfs count="114">
    <xf numFmtId="0" fontId="0" fillId="0" borderId="0" xfId="0"/>
    <xf numFmtId="0" fontId="0" fillId="0" borderId="0" xfId="0" applyAlignment="1">
      <alignment vertical="center"/>
    </xf>
    <xf numFmtId="0" fontId="0" fillId="0" borderId="8" xfId="0" applyFont="1" applyBorder="1" applyAlignment="1" applyProtection="1">
      <alignment horizontal="center" vertical="top" wrapText="1" shrinkToFit="1"/>
    </xf>
    <xf numFmtId="0" fontId="0" fillId="0" borderId="2" xfId="0" applyFont="1" applyBorder="1" applyAlignment="1" applyProtection="1">
      <alignment horizontal="center" vertical="top" wrapText="1" shrinkToFit="1"/>
    </xf>
    <xf numFmtId="0" fontId="0" fillId="0" borderId="9" xfId="0" applyFont="1" applyBorder="1" applyAlignment="1" applyProtection="1">
      <alignment horizontal="center" vertical="top" wrapText="1"/>
    </xf>
    <xf numFmtId="0" fontId="2" fillId="0" borderId="8" xfId="0" applyFont="1" applyBorder="1" applyAlignment="1" applyProtection="1">
      <alignment horizontal="center" vertical="top" wrapText="1"/>
    </xf>
    <xf numFmtId="0" fontId="0" fillId="0" borderId="10" xfId="0" applyFont="1" applyBorder="1" applyAlignment="1" applyProtection="1">
      <alignment horizontal="center" vertical="top" wrapText="1" shrinkToFit="1"/>
    </xf>
    <xf numFmtId="0" fontId="2" fillId="0" borderId="8" xfId="0" applyFont="1" applyBorder="1" applyAlignment="1" applyProtection="1">
      <alignment horizontal="center" vertical="top" wrapText="1" shrinkToFit="1"/>
    </xf>
    <xf numFmtId="0" fontId="8" fillId="0" borderId="8" xfId="0" applyFont="1" applyBorder="1" applyAlignment="1" applyProtection="1">
      <alignment horizontal="center" vertical="top" wrapText="1" shrinkToFit="1"/>
    </xf>
    <xf numFmtId="0" fontId="0" fillId="0" borderId="11" xfId="0" applyFont="1" applyBorder="1" applyAlignment="1" applyProtection="1">
      <alignment horizontal="center" vertical="top" wrapText="1" shrinkToFit="1"/>
    </xf>
    <xf numFmtId="0" fontId="0" fillId="0" borderId="8" xfId="0" applyBorder="1" applyAlignment="1" applyProtection="1">
      <alignment horizontal="left" vertical="center" wrapText="1" shrinkToFit="1"/>
      <protection locked="0"/>
    </xf>
    <xf numFmtId="0" fontId="0" fillId="0" borderId="8" xfId="0" applyBorder="1" applyAlignment="1" applyProtection="1">
      <alignment horizontal="center" vertical="center" wrapText="1" shrinkToFit="1"/>
      <protection locked="0"/>
    </xf>
    <xf numFmtId="0" fontId="0" fillId="0" borderId="2" xfId="0" applyBorder="1" applyAlignment="1" applyProtection="1">
      <alignment horizontal="center" vertical="center" wrapText="1" shrinkToFit="1"/>
      <protection locked="0"/>
    </xf>
    <xf numFmtId="0" fontId="0" fillId="0" borderId="9" xfId="0" applyBorder="1" applyAlignment="1" applyProtection="1">
      <alignment horizontal="center" vertical="center" wrapText="1" shrinkToFit="1"/>
      <protection locked="0"/>
    </xf>
    <xf numFmtId="0" fontId="7" fillId="0" borderId="12" xfId="0" applyFont="1" applyBorder="1" applyAlignment="1" applyProtection="1">
      <alignment horizontal="left" vertical="center" shrinkToFit="1"/>
    </xf>
    <xf numFmtId="0" fontId="5" fillId="0" borderId="10" xfId="0" applyFont="1" applyBorder="1" applyAlignment="1" applyProtection="1">
      <alignment horizontal="center" vertical="center" wrapText="1" shrinkToFit="1"/>
      <protection locked="0"/>
    </xf>
    <xf numFmtId="0" fontId="9" fillId="0" borderId="12" xfId="0" applyFont="1" applyBorder="1" applyAlignment="1" applyProtection="1">
      <alignment horizontal="left" vertical="center" shrinkToFit="1"/>
    </xf>
    <xf numFmtId="0" fontId="5" fillId="0" borderId="8" xfId="0" applyFont="1" applyBorder="1" applyAlignment="1" applyProtection="1">
      <alignment horizontal="center" vertical="center"/>
      <protection locked="0"/>
    </xf>
    <xf numFmtId="0" fontId="5" fillId="0" borderId="8" xfId="0" applyFont="1" applyBorder="1" applyAlignment="1" applyProtection="1">
      <alignment horizontal="center" vertical="center" wrapText="1" shrinkToFit="1"/>
    </xf>
    <xf numFmtId="165" fontId="5" fillId="0" borderId="8" xfId="0" applyNumberFormat="1" applyFont="1" applyBorder="1" applyAlignment="1" applyProtection="1">
      <alignment horizontal="center" vertical="center" wrapText="1" shrinkToFit="1"/>
      <protection locked="0"/>
    </xf>
    <xf numFmtId="0" fontId="5" fillId="0" borderId="11" xfId="0" applyFont="1" applyBorder="1" applyAlignment="1" applyProtection="1">
      <alignment vertical="center" wrapText="1" shrinkToFit="1"/>
      <protection locked="0"/>
    </xf>
    <xf numFmtId="0" fontId="5" fillId="0" borderId="13" xfId="0" applyFont="1" applyBorder="1" applyAlignment="1" applyProtection="1">
      <alignment horizontal="center" vertical="center" wrapText="1" shrinkToFit="1"/>
      <protection locked="0"/>
    </xf>
    <xf numFmtId="165" fontId="5" fillId="0" borderId="14" xfId="0" applyNumberFormat="1" applyFont="1" applyBorder="1" applyAlignment="1" applyProtection="1">
      <alignment horizontal="center" vertical="center" wrapText="1" shrinkToFit="1"/>
      <protection locked="0"/>
    </xf>
    <xf numFmtId="0" fontId="5" fillId="0" borderId="15" xfId="0" applyFont="1" applyBorder="1" applyAlignment="1" applyProtection="1">
      <alignment vertical="center" wrapText="1" shrinkToFit="1"/>
      <protection locked="0"/>
    </xf>
    <xf numFmtId="0" fontId="6" fillId="0" borderId="18" xfId="0" applyFont="1" applyBorder="1" applyAlignment="1">
      <alignment horizontal="center" vertical="center" wrapText="1" shrinkToFit="1"/>
    </xf>
    <xf numFmtId="0" fontId="0" fillId="0" borderId="24" xfId="0" applyBorder="1"/>
    <xf numFmtId="0" fontId="0" fillId="0" borderId="0" xfId="0" applyBorder="1"/>
    <xf numFmtId="0" fontId="0" fillId="0" borderId="25" xfId="0" applyBorder="1"/>
    <xf numFmtId="0" fontId="2" fillId="0" borderId="0" xfId="0" applyFont="1" applyAlignment="1"/>
    <xf numFmtId="0" fontId="2" fillId="0" borderId="0" xfId="0" applyFont="1" applyAlignment="1">
      <alignment horizontal="left"/>
    </xf>
    <xf numFmtId="0" fontId="0" fillId="0" borderId="0" xfId="0" applyAlignment="1"/>
    <xf numFmtId="0" fontId="2" fillId="0" borderId="0" xfId="0" applyFont="1" applyProtection="1"/>
    <xf numFmtId="0" fontId="0" fillId="0" borderId="0" xfId="0" applyProtection="1"/>
    <xf numFmtId="0" fontId="0" fillId="0" borderId="8" xfId="0" applyFont="1" applyBorder="1" applyAlignment="1" applyProtection="1">
      <alignment horizontal="center" vertical="top" wrapText="1"/>
    </xf>
    <xf numFmtId="0" fontId="0" fillId="0" borderId="8" xfId="0" applyBorder="1" applyAlignment="1" applyProtection="1">
      <alignment horizontal="center" vertical="top" wrapText="1"/>
      <protection locked="0"/>
    </xf>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10" fillId="0" borderId="0" xfId="0" applyFont="1" applyProtection="1"/>
    <xf numFmtId="0" fontId="0" fillId="0" borderId="0" xfId="0" applyAlignment="1">
      <alignment horizontal="left" vertical="top" wrapText="1"/>
    </xf>
    <xf numFmtId="0" fontId="10" fillId="0" borderId="0" xfId="0" applyFont="1" applyAlignment="1" applyProtection="1">
      <alignment horizontal="left" vertical="center" wrapText="1"/>
    </xf>
    <xf numFmtId="0" fontId="10" fillId="0" borderId="0" xfId="0" applyFont="1" applyAlignment="1" applyProtection="1"/>
    <xf numFmtId="0" fontId="10" fillId="0" borderId="0" xfId="0" applyFont="1" applyProtection="1">
      <protection locked="0"/>
    </xf>
    <xf numFmtId="0" fontId="14" fillId="0" borderId="0" xfId="1" applyAlignment="1">
      <alignment horizontal="center" vertical="top"/>
    </xf>
    <xf numFmtId="0" fontId="14" fillId="0" borderId="0" xfId="1" applyAlignment="1">
      <alignment horizontal="left" vertical="top"/>
    </xf>
    <xf numFmtId="0" fontId="14" fillId="0" borderId="0" xfId="1" applyAlignment="1">
      <alignment horizontal="right" vertical="top"/>
    </xf>
    <xf numFmtId="0" fontId="14" fillId="0" borderId="0" xfId="1" applyAlignment="1">
      <alignment vertical="top"/>
    </xf>
    <xf numFmtId="0" fontId="14" fillId="0" borderId="0" xfId="1"/>
    <xf numFmtId="0" fontId="14" fillId="0" borderId="0" xfId="1" applyFont="1" applyAlignment="1"/>
    <xf numFmtId="49" fontId="0" fillId="0" borderId="0" xfId="0" applyNumberFormat="1" applyFont="1"/>
    <xf numFmtId="164" fontId="0" fillId="0" borderId="0" xfId="0" applyNumberFormat="1" applyAlignment="1">
      <alignment horizontal="left"/>
    </xf>
    <xf numFmtId="0" fontId="14" fillId="0" borderId="8" xfId="1" applyFont="1" applyBorder="1" applyAlignment="1">
      <alignment horizontal="center" vertical="top" wrapText="1"/>
    </xf>
    <xf numFmtId="0" fontId="14" fillId="0" borderId="8" xfId="1" applyFont="1" applyBorder="1" applyAlignment="1">
      <alignment horizontal="left" vertical="top" wrapText="1"/>
    </xf>
    <xf numFmtId="0" fontId="14" fillId="0" borderId="8" xfId="0" applyFont="1" applyBorder="1" applyAlignment="1">
      <alignment horizontal="left" vertical="center"/>
    </xf>
    <xf numFmtId="0" fontId="14" fillId="0" borderId="8" xfId="0" applyFont="1" applyBorder="1" applyAlignment="1">
      <alignment horizontal="right" vertical="center"/>
    </xf>
    <xf numFmtId="0" fontId="14" fillId="0" borderId="8" xfId="0" applyFont="1" applyBorder="1" applyAlignment="1">
      <alignment horizontal="center" vertical="center"/>
    </xf>
    <xf numFmtId="0" fontId="17" fillId="0" borderId="0" xfId="1" applyFont="1" applyBorder="1" applyAlignment="1">
      <alignment vertical="top"/>
    </xf>
    <xf numFmtId="0" fontId="14" fillId="0" borderId="8" xfId="0" applyFont="1" applyBorder="1" applyAlignment="1">
      <alignment vertical="center"/>
    </xf>
    <xf numFmtId="0" fontId="17" fillId="0" borderId="8" xfId="0" applyFont="1" applyBorder="1" applyAlignment="1">
      <alignment horizontal="left" vertical="top" wrapText="1"/>
    </xf>
    <xf numFmtId="0" fontId="17" fillId="0" borderId="8" xfId="0" applyFont="1" applyBorder="1" applyAlignment="1">
      <alignment vertical="top" wrapText="1"/>
    </xf>
    <xf numFmtId="0" fontId="17" fillId="0" borderId="8" xfId="0" applyFont="1" applyBorder="1" applyAlignment="1">
      <alignment horizontal="center" vertical="top" wrapText="1"/>
    </xf>
    <xf numFmtId="0" fontId="17" fillId="2" borderId="8" xfId="0" applyFont="1" applyFill="1" applyBorder="1" applyAlignment="1" applyProtection="1">
      <alignment horizontal="center" vertical="center"/>
      <protection locked="0"/>
    </xf>
    <xf numFmtId="0" fontId="14" fillId="0" borderId="8" xfId="0" applyFont="1" applyBorder="1" applyAlignment="1">
      <alignment horizontal="center" vertical="center"/>
    </xf>
    <xf numFmtId="0" fontId="14" fillId="0" borderId="8" xfId="1" applyBorder="1" applyAlignment="1">
      <alignment horizontal="center" vertical="top"/>
    </xf>
    <xf numFmtId="0" fontId="14" fillId="0" borderId="8" xfId="1" applyBorder="1" applyAlignment="1">
      <alignment horizontal="left" vertical="top"/>
    </xf>
    <xf numFmtId="0" fontId="14" fillId="0" borderId="8" xfId="1" applyBorder="1" applyAlignment="1">
      <alignment horizontal="right" vertical="top"/>
    </xf>
    <xf numFmtId="0" fontId="14" fillId="0" borderId="8" xfId="1" applyBorder="1" applyAlignment="1">
      <alignment vertical="top"/>
    </xf>
    <xf numFmtId="0" fontId="0" fillId="0" borderId="30" xfId="0" applyBorder="1"/>
    <xf numFmtId="0" fontId="0" fillId="0" borderId="27" xfId="0" applyBorder="1"/>
    <xf numFmtId="0" fontId="0" fillId="0" borderId="33" xfId="0" applyBorder="1"/>
    <xf numFmtId="164" fontId="2" fillId="0" borderId="35" xfId="0" applyNumberFormat="1" applyFont="1" applyBorder="1" applyAlignment="1" applyProtection="1">
      <alignment horizontal="left" vertical="center" wrapText="1" shrinkToFit="1"/>
    </xf>
    <xf numFmtId="0" fontId="9" fillId="0" borderId="4" xfId="0" applyFont="1" applyBorder="1" applyAlignment="1" applyProtection="1">
      <alignment horizontal="left" vertical="center" shrinkToFit="1"/>
    </xf>
    <xf numFmtId="0" fontId="5" fillId="0" borderId="14" xfId="0" applyFont="1" applyBorder="1" applyAlignment="1" applyProtection="1">
      <alignment horizontal="center" vertical="center"/>
      <protection locked="0"/>
    </xf>
    <xf numFmtId="0" fontId="5" fillId="0" borderId="14" xfId="0" applyFont="1" applyBorder="1" applyAlignment="1" applyProtection="1">
      <alignment horizontal="center" vertical="center" wrapText="1" shrinkToFit="1"/>
    </xf>
    <xf numFmtId="0" fontId="0" fillId="0" borderId="30" xfId="0" applyBorder="1" applyAlignment="1">
      <alignment vertical="center"/>
    </xf>
    <xf numFmtId="0" fontId="0" fillId="0" borderId="27" xfId="0" applyBorder="1" applyAlignment="1">
      <alignment vertical="center"/>
    </xf>
    <xf numFmtId="0" fontId="3" fillId="0" borderId="2" xfId="0" applyFont="1" applyBorder="1" applyAlignment="1" applyProtection="1">
      <alignment vertical="center" wrapText="1" shrinkToFit="1"/>
      <protection locked="0"/>
    </xf>
    <xf numFmtId="0" fontId="2" fillId="0" borderId="1" xfId="0" applyFont="1" applyBorder="1" applyAlignment="1" applyProtection="1">
      <alignment horizontal="left" vertical="center" wrapText="1" shrinkToFit="1"/>
    </xf>
    <xf numFmtId="0" fontId="3" fillId="0" borderId="2" xfId="0" applyFont="1" applyBorder="1" applyAlignment="1" applyProtection="1">
      <alignment horizontal="left" vertical="center" wrapText="1" shrinkToFit="1"/>
      <protection locked="0"/>
    </xf>
    <xf numFmtId="0" fontId="2" fillId="0" borderId="8" xfId="0" applyFont="1" applyBorder="1" applyAlignment="1" applyProtection="1">
      <alignment horizontal="left" vertical="center" wrapText="1" shrinkToFit="1"/>
    </xf>
    <xf numFmtId="0" fontId="3" fillId="0" borderId="8" xfId="0" applyFont="1" applyBorder="1" applyAlignment="1" applyProtection="1">
      <alignment horizontal="left" vertical="center" wrapText="1" shrinkToFit="1"/>
      <protection locked="0"/>
    </xf>
    <xf numFmtId="0" fontId="2" fillId="0" borderId="34" xfId="0" applyFont="1" applyBorder="1" applyAlignment="1" applyProtection="1">
      <alignment horizontal="left" vertical="center" wrapText="1" shrinkToFit="1"/>
    </xf>
    <xf numFmtId="49" fontId="2" fillId="0" borderId="34" xfId="0" applyNumberFormat="1" applyFont="1" applyBorder="1" applyAlignment="1" applyProtection="1">
      <alignment horizontal="left" vertical="center" wrapText="1" shrinkToFit="1"/>
    </xf>
    <xf numFmtId="0" fontId="1" fillId="0" borderId="24" xfId="0" applyFont="1" applyBorder="1" applyAlignment="1" applyProtection="1">
      <alignment horizontal="left" vertical="top" wrapText="1"/>
    </xf>
    <xf numFmtId="0" fontId="1" fillId="0" borderId="37" xfId="0" applyFont="1" applyBorder="1" applyAlignment="1" applyProtection="1">
      <alignment horizontal="left" vertical="top" wrapText="1"/>
    </xf>
    <xf numFmtId="0" fontId="0" fillId="0" borderId="0" xfId="0" applyFont="1" applyBorder="1" applyAlignment="1" applyProtection="1">
      <alignment horizontal="left" vertical="top"/>
    </xf>
    <xf numFmtId="0" fontId="0" fillId="0" borderId="36" xfId="0" applyFont="1" applyBorder="1" applyAlignment="1" applyProtection="1">
      <alignment horizontal="left" vertical="top"/>
    </xf>
    <xf numFmtId="0" fontId="2" fillId="0" borderId="31" xfId="0" applyFont="1" applyBorder="1" applyAlignment="1" applyProtection="1">
      <alignment horizontal="left" vertical="center" wrapText="1" shrinkToFit="1"/>
    </xf>
    <xf numFmtId="0" fontId="3" fillId="0" borderId="32" xfId="0" applyFont="1" applyBorder="1" applyAlignment="1" applyProtection="1">
      <alignment horizontal="left" vertical="center" wrapText="1" shrinkToFit="1"/>
      <protection locked="0"/>
    </xf>
    <xf numFmtId="0" fontId="0" fillId="0" borderId="1" xfId="0" applyBorder="1" applyAlignment="1" applyProtection="1">
      <alignment horizontal="left" vertical="center" wrapText="1" shrinkToFit="1"/>
      <protection locked="0"/>
    </xf>
    <xf numFmtId="0" fontId="2" fillId="0" borderId="28" xfId="0" applyFont="1" applyBorder="1" applyAlignment="1" applyProtection="1">
      <alignment horizontal="center" vertical="center" wrapText="1" shrinkToFit="1"/>
    </xf>
    <xf numFmtId="0" fontId="2" fillId="0" borderId="29"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wrapText="1" shrinkToFit="1"/>
    </xf>
    <xf numFmtId="0" fontId="2" fillId="0" borderId="7" xfId="0" applyFont="1" applyBorder="1" applyAlignment="1" applyProtection="1">
      <alignment horizontal="center" vertical="center" wrapText="1" shrinkToFit="1"/>
    </xf>
    <xf numFmtId="0" fontId="0" fillId="0" borderId="1" xfId="0" applyFont="1" applyBorder="1" applyAlignment="1" applyProtection="1">
      <alignment horizontal="center" vertical="top" wrapText="1" shrinkToFit="1"/>
    </xf>
    <xf numFmtId="0" fontId="2" fillId="0" borderId="0" xfId="0" applyFont="1" applyBorder="1" applyAlignment="1">
      <alignment horizontal="left"/>
    </xf>
    <xf numFmtId="0" fontId="0" fillId="0" borderId="0" xfId="0" applyFont="1" applyBorder="1" applyAlignment="1">
      <alignment horizontal="left"/>
    </xf>
    <xf numFmtId="0" fontId="10" fillId="0" borderId="16" xfId="0" applyFont="1" applyBorder="1" applyAlignment="1">
      <alignment horizontal="left" vertical="top" wrapText="1"/>
    </xf>
    <xf numFmtId="0" fontId="6" fillId="0" borderId="17" xfId="0" applyFont="1" applyBorder="1" applyAlignment="1">
      <alignment horizontal="right" vertical="center" indent="1"/>
    </xf>
    <xf numFmtId="0" fontId="12" fillId="0" borderId="19" xfId="0" applyFont="1" applyBorder="1" applyAlignment="1">
      <alignment vertical="center" wrapText="1"/>
    </xf>
    <xf numFmtId="0" fontId="13" fillId="0" borderId="20" xfId="0" applyFont="1" applyBorder="1" applyAlignment="1">
      <alignment horizontal="center" vertical="center" wrapText="1"/>
    </xf>
    <xf numFmtId="0" fontId="6" fillId="0" borderId="21" xfId="0" applyFont="1" applyBorder="1" applyAlignment="1">
      <alignment horizontal="left" vertical="center" wrapText="1"/>
    </xf>
    <xf numFmtId="0" fontId="0" fillId="0" borderId="22" xfId="0" applyFont="1" applyBorder="1" applyAlignment="1">
      <alignment horizontal="left" vertical="center" wrapText="1"/>
    </xf>
    <xf numFmtId="0" fontId="0" fillId="0" borderId="23" xfId="0" applyBorder="1" applyAlignment="1">
      <alignment horizontal="center" vertical="center"/>
    </xf>
    <xf numFmtId="0" fontId="18" fillId="0" borderId="8" xfId="0" applyFont="1" applyBorder="1" applyAlignment="1" applyProtection="1">
      <alignment horizontal="left" vertical="center" wrapText="1" shrinkToFit="1"/>
    </xf>
    <xf numFmtId="0" fontId="2" fillId="0" borderId="8" xfId="0" applyNumberFormat="1" applyFont="1" applyBorder="1" applyAlignment="1" applyProtection="1">
      <alignment horizontal="left" vertical="center" wrapText="1" shrinkToFit="1"/>
      <protection locked="0"/>
    </xf>
    <xf numFmtId="0" fontId="0" fillId="0" borderId="8" xfId="0" applyBorder="1" applyAlignment="1" applyProtection="1">
      <alignment horizontal="left" vertical="top"/>
      <protection locked="0"/>
    </xf>
    <xf numFmtId="0" fontId="10" fillId="0" borderId="0" xfId="0" applyFont="1" applyBorder="1" applyAlignment="1" applyProtection="1">
      <alignment horizontal="left" vertical="center" wrapText="1"/>
    </xf>
    <xf numFmtId="0" fontId="10" fillId="0" borderId="0" xfId="0" applyFont="1" applyBorder="1" applyAlignment="1" applyProtection="1">
      <alignment horizontal="left" vertical="top" wrapText="1"/>
    </xf>
    <xf numFmtId="0" fontId="0" fillId="0" borderId="8" xfId="0" applyFont="1" applyBorder="1" applyAlignment="1" applyProtection="1">
      <alignment horizontal="left" vertical="top"/>
    </xf>
    <xf numFmtId="0" fontId="14" fillId="0" borderId="8" xfId="0" applyFont="1" applyBorder="1" applyAlignment="1">
      <alignment horizontal="center" vertical="center"/>
    </xf>
    <xf numFmtId="0" fontId="16" fillId="3" borderId="8" xfId="0" applyFont="1" applyFill="1" applyBorder="1" applyAlignment="1">
      <alignment horizontal="left" vertical="center"/>
    </xf>
    <xf numFmtId="0" fontId="15" fillId="0" borderId="26" xfId="0" applyFont="1" applyBorder="1" applyAlignment="1">
      <alignment horizontal="center" vertical="top" wrapText="1"/>
    </xf>
    <xf numFmtId="0" fontId="14" fillId="0" borderId="3" xfId="0" applyFont="1" applyBorder="1" applyAlignment="1">
      <alignment horizontal="center" vertical="top" wrapText="1"/>
    </xf>
  </cellXfs>
  <cellStyles count="2">
    <cellStyle name="Erklärender Text" xfId="1" builtinId="53" customBuiltin="1"/>
    <cellStyle name="Standard"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F81BD"/>
      <rgbColor rgb="FF969696"/>
      <rgbColor rgb="FF215968"/>
      <rgbColor rgb="FF339966"/>
      <rgbColor rgb="FF003300"/>
      <rgbColor rgb="FF333300"/>
      <rgbColor rgb="FF993300"/>
      <rgbColor rgb="FF993366"/>
      <rgbColor rgb="FF333399"/>
      <rgbColor rgb="FF25406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8"/>
  <sheetViews>
    <sheetView windowProtection="1" tabSelected="1" zoomScaleNormal="100" workbookViewId="0">
      <selection activeCell="D65" sqref="D65"/>
    </sheetView>
  </sheetViews>
  <sheetFormatPr baseColWidth="10" defaultColWidth="9" defaultRowHeight="15.6" x14ac:dyDescent="0.3"/>
  <cols>
    <col min="1" max="1" width="9.765625E-2"/>
    <col min="2" max="2" width="13.5"/>
    <col min="3" max="3" width="13.8984375"/>
    <col min="4" max="4" width="12.5"/>
    <col min="5" max="5" width="10.19921875"/>
    <col min="6" max="6" width="7.59765625"/>
    <col min="7" max="7" width="4"/>
    <col min="8" max="8" width="35.5"/>
    <col min="9" max="9" width="4"/>
    <col min="10" max="10" width="35.5"/>
    <col min="11" max="11" width="4.59765625"/>
    <col min="12" max="12" width="7.19921875"/>
    <col min="13" max="13" width="10.19921875"/>
    <col min="14" max="14" width="14.19921875"/>
    <col min="15" max="1013" width="12.19921875"/>
  </cols>
  <sheetData>
    <row r="1" spans="1:14" s="1" customFormat="1" ht="29.25" customHeight="1" x14ac:dyDescent="0.3">
      <c r="A1" s="73"/>
      <c r="B1" s="82" t="s">
        <v>0</v>
      </c>
      <c r="C1" s="82"/>
      <c r="D1" s="82"/>
      <c r="E1" s="82"/>
      <c r="F1" s="82"/>
      <c r="G1" s="82"/>
      <c r="H1" s="82"/>
      <c r="I1" s="82"/>
      <c r="J1" s="82"/>
      <c r="K1" s="82"/>
      <c r="L1" s="82"/>
      <c r="M1" s="82"/>
      <c r="N1" s="83"/>
    </row>
    <row r="2" spans="1:14" ht="16.5" customHeight="1" thickBot="1" x14ac:dyDescent="0.35">
      <c r="A2" s="74"/>
      <c r="B2" s="84" t="s">
        <v>1</v>
      </c>
      <c r="C2" s="84"/>
      <c r="D2" s="84"/>
      <c r="E2" s="84"/>
      <c r="F2" s="84"/>
      <c r="G2" s="84"/>
      <c r="H2" s="84"/>
      <c r="I2" s="84"/>
      <c r="J2" s="84"/>
      <c r="K2" s="84"/>
      <c r="L2" s="84"/>
      <c r="M2" s="84"/>
      <c r="N2" s="85"/>
    </row>
    <row r="3" spans="1:14" ht="35.1" customHeight="1" x14ac:dyDescent="0.3">
      <c r="A3" s="66"/>
      <c r="B3" s="86" t="s">
        <v>2</v>
      </c>
      <c r="C3" s="86"/>
      <c r="D3" s="87"/>
      <c r="E3" s="87"/>
      <c r="F3" s="87"/>
      <c r="G3" s="87"/>
      <c r="H3" s="87"/>
      <c r="I3" s="87"/>
      <c r="J3" s="87"/>
      <c r="K3" s="87"/>
      <c r="L3" s="87"/>
      <c r="M3" s="87"/>
      <c r="N3" s="87"/>
    </row>
    <row r="4" spans="1:14" ht="35.1" customHeight="1" x14ac:dyDescent="0.3">
      <c r="A4" s="67"/>
      <c r="B4" s="76" t="s">
        <v>3</v>
      </c>
      <c r="C4" s="76"/>
      <c r="D4" s="77"/>
      <c r="E4" s="77"/>
      <c r="F4" s="77"/>
      <c r="G4" s="77"/>
      <c r="H4" s="77"/>
      <c r="I4" s="77"/>
      <c r="J4" s="77"/>
      <c r="K4" s="77"/>
      <c r="L4" s="77"/>
      <c r="M4" s="77"/>
      <c r="N4" s="77"/>
    </row>
    <row r="5" spans="1:14" ht="35.1" customHeight="1" x14ac:dyDescent="0.3">
      <c r="A5" s="67"/>
      <c r="B5" s="76" t="s">
        <v>4</v>
      </c>
      <c r="C5" s="76"/>
      <c r="D5" s="77"/>
      <c r="E5" s="77"/>
      <c r="F5" s="77"/>
      <c r="G5" s="77"/>
      <c r="H5" s="77"/>
      <c r="I5" s="77"/>
      <c r="J5" s="77"/>
      <c r="K5" s="77"/>
      <c r="L5" s="77"/>
      <c r="M5" s="77"/>
      <c r="N5" s="77"/>
    </row>
    <row r="6" spans="1:14" ht="35.1" customHeight="1" x14ac:dyDescent="0.3">
      <c r="A6" s="67"/>
      <c r="B6" s="78" t="s">
        <v>5</v>
      </c>
      <c r="C6" s="78"/>
      <c r="D6" s="79"/>
      <c r="E6" s="79"/>
      <c r="F6" s="79"/>
      <c r="G6" s="79"/>
      <c r="H6" s="79"/>
      <c r="I6" s="79"/>
      <c r="J6" s="79"/>
      <c r="K6" s="79"/>
      <c r="L6" s="79"/>
      <c r="M6" s="79"/>
      <c r="N6" s="77"/>
    </row>
    <row r="7" spans="1:14" ht="35.1" customHeight="1" x14ac:dyDescent="0.3">
      <c r="A7" s="67"/>
      <c r="B7" s="104" t="s">
        <v>125</v>
      </c>
      <c r="C7" s="104"/>
      <c r="D7" s="105"/>
      <c r="E7" s="105"/>
      <c r="F7" s="105"/>
      <c r="G7" s="105"/>
      <c r="H7" s="105"/>
      <c r="I7" s="105"/>
      <c r="J7" s="105"/>
      <c r="K7" s="105"/>
      <c r="L7" s="78" t="s">
        <v>126</v>
      </c>
      <c r="M7" s="78"/>
      <c r="N7" s="75"/>
    </row>
    <row r="8" spans="1:14" ht="35.1" customHeight="1" thickBot="1" x14ac:dyDescent="0.35">
      <c r="A8" s="68"/>
      <c r="B8" s="80" t="s">
        <v>6</v>
      </c>
      <c r="C8" s="80"/>
      <c r="D8" s="81" t="s">
        <v>124</v>
      </c>
      <c r="E8" s="81"/>
      <c r="F8" s="81"/>
      <c r="G8" s="81"/>
      <c r="H8" s="81"/>
      <c r="I8" s="81"/>
      <c r="J8" s="81"/>
      <c r="K8" s="81"/>
      <c r="L8" s="80" t="s">
        <v>7</v>
      </c>
      <c r="M8" s="80"/>
      <c r="N8" s="69">
        <f>'Prüfungen Studiengang'!H2</f>
        <v>6</v>
      </c>
    </row>
    <row r="9" spans="1:14" ht="15.75" customHeight="1" thickBot="1" x14ac:dyDescent="0.35">
      <c r="B9" s="89" t="s">
        <v>8</v>
      </c>
      <c r="C9" s="89"/>
      <c r="D9" s="89"/>
      <c r="E9" s="89"/>
      <c r="F9" s="89"/>
      <c r="G9" s="89"/>
      <c r="H9" s="89"/>
      <c r="I9" s="90" t="s">
        <v>9</v>
      </c>
      <c r="J9" s="90"/>
      <c r="K9" s="90"/>
      <c r="L9" s="90"/>
      <c r="M9" s="90"/>
      <c r="N9" s="90"/>
    </row>
    <row r="10" spans="1:14" ht="15.75" customHeight="1" x14ac:dyDescent="0.3">
      <c r="B10" s="92" t="s">
        <v>10</v>
      </c>
      <c r="C10" s="92"/>
      <c r="D10" s="92"/>
      <c r="E10" s="92"/>
      <c r="F10" s="92"/>
      <c r="G10" s="93" t="s">
        <v>11</v>
      </c>
      <c r="H10" s="93"/>
      <c r="I10" s="91"/>
      <c r="J10" s="91"/>
      <c r="K10" s="91"/>
      <c r="L10" s="91"/>
      <c r="M10" s="91"/>
      <c r="N10" s="91"/>
    </row>
    <row r="11" spans="1:14" ht="86.25" customHeight="1" x14ac:dyDescent="0.3">
      <c r="B11" s="94" t="s">
        <v>12</v>
      </c>
      <c r="C11" s="94"/>
      <c r="D11" s="2" t="s">
        <v>13</v>
      </c>
      <c r="E11" s="2" t="s">
        <v>14</v>
      </c>
      <c r="F11" s="3" t="s">
        <v>15</v>
      </c>
      <c r="G11" s="4" t="s">
        <v>16</v>
      </c>
      <c r="H11" s="5" t="s">
        <v>17</v>
      </c>
      <c r="I11" s="6" t="s">
        <v>18</v>
      </c>
      <c r="J11" s="7" t="s">
        <v>19</v>
      </c>
      <c r="K11" s="8" t="s">
        <v>20</v>
      </c>
      <c r="L11" s="7" t="s">
        <v>21</v>
      </c>
      <c r="M11" s="7" t="s">
        <v>22</v>
      </c>
      <c r="N11" s="9" t="s">
        <v>23</v>
      </c>
    </row>
    <row r="12" spans="1:14" x14ac:dyDescent="0.3">
      <c r="B12" s="88"/>
      <c r="C12" s="88"/>
      <c r="D12" s="10"/>
      <c r="E12" s="11"/>
      <c r="F12" s="12"/>
      <c r="G12" s="13"/>
      <c r="H12" s="14" t="str">
        <f>IF(G12&gt;0,LEFT(TEXT(VLOOKUP($G12,'Prüfungen Studiengang'!$A$4:$E$1993,4,0),0),45),"")</f>
        <v/>
      </c>
      <c r="I12" s="15"/>
      <c r="J12" s="16" t="str">
        <f>IF(I12&gt;0,LEFT(TEXT(VLOOKUP($I12,'Prüfungen Studiengang'!$A$4:$E$1993,2,0),0)&amp;"/"&amp;TEXT(VLOOKUP($I12,'Prüfungen Studiengang'!$A$4:$E$1993,3,0),0)&amp;"/"&amp;TEXT(VLOOKUP($I12,'Prüfungen Studiengang'!$A$4:$E$1993,4,0),0),45),"")</f>
        <v/>
      </c>
      <c r="K12" s="17"/>
      <c r="L12" s="18" t="str">
        <f>IF(OR(I12="",K12="A",K12="B",K12="C",K12="D"),"",(VLOOKUP($I12,'Prüfungen Studiengang'!$A$4:$E$1993,5,0)))</f>
        <v/>
      </c>
      <c r="M12" s="19"/>
      <c r="N12" s="20"/>
    </row>
    <row r="13" spans="1:14" x14ac:dyDescent="0.3">
      <c r="B13" s="88"/>
      <c r="C13" s="88"/>
      <c r="D13" s="10"/>
      <c r="E13" s="11"/>
      <c r="F13" s="12"/>
      <c r="G13" s="13"/>
      <c r="H13" s="14" t="str">
        <f>IF(G13&gt;0,LEFT(TEXT(VLOOKUP($G13,'Prüfungen Studiengang'!$A$4:$E$1993,4,0),0),45),"")</f>
        <v/>
      </c>
      <c r="I13" s="15"/>
      <c r="J13" s="16" t="str">
        <f>IF(I13&gt;0,LEFT(TEXT(VLOOKUP($I13,'Prüfungen Studiengang'!$A$4:$E$1993,2,0),0)&amp;"/"&amp;TEXT(VLOOKUP($I13,'Prüfungen Studiengang'!$A$4:$E$1993,3,0),0)&amp;"/"&amp;TEXT(VLOOKUP($I13,'Prüfungen Studiengang'!$A$4:$E$1993,4,0),0),45),"")</f>
        <v/>
      </c>
      <c r="K13" s="17"/>
      <c r="L13" s="18" t="str">
        <f>IF(OR(I13="",K13="A",K13="B",K13="C",K13="D"),"",(VLOOKUP($I13,'Prüfungen Studiengang'!$A$4:$E$1993,5,0)))</f>
        <v/>
      </c>
      <c r="M13" s="19"/>
      <c r="N13" s="20"/>
    </row>
    <row r="14" spans="1:14" x14ac:dyDescent="0.3">
      <c r="B14" s="88"/>
      <c r="C14" s="88"/>
      <c r="D14" s="10"/>
      <c r="E14" s="11"/>
      <c r="F14" s="12"/>
      <c r="G14" s="13"/>
      <c r="H14" s="14" t="str">
        <f>IF(G14&gt;0,LEFT(TEXT(VLOOKUP($G14,'Prüfungen Studiengang'!$A$4:$E$1993,4,0),0),45),"")</f>
        <v/>
      </c>
      <c r="I14" s="15"/>
      <c r="J14" s="16" t="str">
        <f>IF(I14&gt;0,LEFT(TEXT(VLOOKUP($I14,'Prüfungen Studiengang'!$A$4:$E$1993,2,0),0)&amp;"/"&amp;TEXT(VLOOKUP($I14,'Prüfungen Studiengang'!$A$4:$E$1993,3,0),0)&amp;"/"&amp;TEXT(VLOOKUP($I14,'Prüfungen Studiengang'!$A$4:$E$1993,4,0),0),45),"")</f>
        <v/>
      </c>
      <c r="K14" s="17"/>
      <c r="L14" s="18" t="str">
        <f>IF(OR(I14="",K14="A",K14="B",K14="C",K14="D"),"",(VLOOKUP($I14,'Prüfungen Studiengang'!$A$4:$E$1993,5,0)))</f>
        <v/>
      </c>
      <c r="M14" s="19"/>
      <c r="N14" s="20"/>
    </row>
    <row r="15" spans="1:14" x14ac:dyDescent="0.3">
      <c r="B15" s="88"/>
      <c r="C15" s="88"/>
      <c r="D15" s="10"/>
      <c r="E15" s="11"/>
      <c r="F15" s="12"/>
      <c r="G15" s="13"/>
      <c r="H15" s="14" t="str">
        <f>IF(G15&gt;0,LEFT(TEXT(VLOOKUP($G15,'Prüfungen Studiengang'!$A$4:$E$1993,4,0),0),45),"")</f>
        <v/>
      </c>
      <c r="I15" s="15"/>
      <c r="J15" s="16" t="str">
        <f>IF(I15&gt;0,LEFT(TEXT(VLOOKUP($I15,'Prüfungen Studiengang'!$A$4:$E$1993,2,0),0)&amp;"/"&amp;TEXT(VLOOKUP($I15,'Prüfungen Studiengang'!$A$4:$E$1993,3,0),0)&amp;"/"&amp;TEXT(VLOOKUP($I15,'Prüfungen Studiengang'!$A$4:$E$1993,4,0),0),45),"")</f>
        <v/>
      </c>
      <c r="K15" s="17"/>
      <c r="L15" s="18" t="str">
        <f>IF(OR(I15="",K15="A",K15="B",K15="C",K15="D"),"",(VLOOKUP($I15,'Prüfungen Studiengang'!$A$4:$E$1993,5,0)))</f>
        <v/>
      </c>
      <c r="M15" s="19"/>
      <c r="N15" s="20"/>
    </row>
    <row r="16" spans="1:14" x14ac:dyDescent="0.3">
      <c r="B16" s="88"/>
      <c r="C16" s="88"/>
      <c r="D16" s="10"/>
      <c r="E16" s="11"/>
      <c r="F16" s="12"/>
      <c r="G16" s="13"/>
      <c r="H16" s="14" t="str">
        <f>IF(G16&gt;0,LEFT(TEXT(VLOOKUP($G16,'Prüfungen Studiengang'!$A$4:$E$1993,4,0),0),45),"")</f>
        <v/>
      </c>
      <c r="I16" s="15"/>
      <c r="J16" s="16" t="str">
        <f>IF(I16&gt;0,LEFT(TEXT(VLOOKUP($I16,'Prüfungen Studiengang'!$A$4:$E$1993,2,0),0)&amp;"/"&amp;TEXT(VLOOKUP($I16,'Prüfungen Studiengang'!$A$4:$E$1993,3,0),0)&amp;"/"&amp;TEXT(VLOOKUP($I16,'Prüfungen Studiengang'!$A$4:$E$1993,4,0),0),45),"")</f>
        <v/>
      </c>
      <c r="K16" s="17"/>
      <c r="L16" s="18" t="str">
        <f>IF(OR(I16="",K16="A",K16="B",K16="C",K16="D"),"",(VLOOKUP($I16,'Prüfungen Studiengang'!$A$4:$E$1993,5,0)))</f>
        <v/>
      </c>
      <c r="M16" s="19"/>
      <c r="N16" s="20"/>
    </row>
    <row r="17" spans="2:14" x14ac:dyDescent="0.3">
      <c r="B17" s="88"/>
      <c r="C17" s="88"/>
      <c r="D17" s="10"/>
      <c r="E17" s="11"/>
      <c r="F17" s="12"/>
      <c r="G17" s="13"/>
      <c r="H17" s="14" t="str">
        <f>IF(G17&gt;0,LEFT(TEXT(VLOOKUP($G17,'Prüfungen Studiengang'!$A$4:$E$1993,4,0),0),45),"")</f>
        <v/>
      </c>
      <c r="I17" s="15"/>
      <c r="J17" s="16" t="str">
        <f>IF(I17&gt;0,LEFT(TEXT(VLOOKUP($I17,'Prüfungen Studiengang'!$A$4:$E$1993,2,0),0)&amp;"/"&amp;TEXT(VLOOKUP($I17,'Prüfungen Studiengang'!$A$4:$E$1993,3,0),0)&amp;"/"&amp;TEXT(VLOOKUP($I17,'Prüfungen Studiengang'!$A$4:$E$1993,4,0),0),45),"")</f>
        <v/>
      </c>
      <c r="K17" s="17"/>
      <c r="L17" s="18" t="str">
        <f>IF(OR(I17="",K17="A",K17="B",K17="C",K17="D"),"",(VLOOKUP($I17,'Prüfungen Studiengang'!$A$4:$E$1993,5,0)))</f>
        <v/>
      </c>
      <c r="M17" s="19"/>
      <c r="N17" s="20"/>
    </row>
    <row r="18" spans="2:14" x14ac:dyDescent="0.3">
      <c r="B18" s="88"/>
      <c r="C18" s="88"/>
      <c r="D18" s="10"/>
      <c r="E18" s="11"/>
      <c r="F18" s="12"/>
      <c r="G18" s="13"/>
      <c r="H18" s="14" t="str">
        <f>IF(G18&gt;0,LEFT(TEXT(VLOOKUP($G18,'Prüfungen Studiengang'!$A$4:$E$1993,4,0),0),45),"")</f>
        <v/>
      </c>
      <c r="I18" s="15"/>
      <c r="J18" s="16" t="str">
        <f>IF(I18&gt;0,LEFT(TEXT(VLOOKUP($I18,'Prüfungen Studiengang'!$A$4:$E$1993,2,0),0)&amp;"/"&amp;TEXT(VLOOKUP($I18,'Prüfungen Studiengang'!$A$4:$E$1993,3,0),0)&amp;"/"&amp;TEXT(VLOOKUP($I18,'Prüfungen Studiengang'!$A$4:$E$1993,4,0),0),45),"")</f>
        <v/>
      </c>
      <c r="K18" s="17"/>
      <c r="L18" s="18" t="str">
        <f>IF(OR(I18="",K18="A",K18="B",K18="C",K18="D"),"",(VLOOKUP($I18,'Prüfungen Studiengang'!$A$4:$E$1993,5,0)))</f>
        <v/>
      </c>
      <c r="M18" s="19"/>
      <c r="N18" s="20"/>
    </row>
    <row r="19" spans="2:14" x14ac:dyDescent="0.3">
      <c r="B19" s="88"/>
      <c r="C19" s="88"/>
      <c r="D19" s="10"/>
      <c r="E19" s="11"/>
      <c r="F19" s="12"/>
      <c r="G19" s="13"/>
      <c r="H19" s="14" t="str">
        <f>IF(G19&gt;0,LEFT(TEXT(VLOOKUP($G19,'Prüfungen Studiengang'!$A$4:$E$1993,4,0),0),45),"")</f>
        <v/>
      </c>
      <c r="I19" s="15"/>
      <c r="J19" s="16" t="str">
        <f>IF(I19&gt;0,LEFT(TEXT(VLOOKUP($I19,'Prüfungen Studiengang'!$A$4:$E$1993,2,0),0)&amp;"/"&amp;TEXT(VLOOKUP($I19,'Prüfungen Studiengang'!$A$4:$E$1993,3,0),0)&amp;"/"&amp;TEXT(VLOOKUP($I19,'Prüfungen Studiengang'!$A$4:$E$1993,4,0),0),45),"")</f>
        <v/>
      </c>
      <c r="K19" s="17"/>
      <c r="L19" s="18" t="str">
        <f>IF(OR(I19="",K19="A",K19="B",K19="C",K19="D"),"",(VLOOKUP($I19,'Prüfungen Studiengang'!$A$4:$E$1993,5,0)))</f>
        <v/>
      </c>
      <c r="M19" s="19"/>
      <c r="N19" s="20"/>
    </row>
    <row r="20" spans="2:14" x14ac:dyDescent="0.3">
      <c r="B20" s="88"/>
      <c r="C20" s="88"/>
      <c r="D20" s="10"/>
      <c r="E20" s="11"/>
      <c r="F20" s="12"/>
      <c r="G20" s="13"/>
      <c r="H20" s="14" t="str">
        <f>IF(G20&gt;0,LEFT(TEXT(VLOOKUP($G20,'Prüfungen Studiengang'!$A$4:$E$1993,4,0),0),45),"")</f>
        <v/>
      </c>
      <c r="I20" s="15"/>
      <c r="J20" s="16" t="str">
        <f>IF(I20&gt;0,LEFT(TEXT(VLOOKUP($I20,'Prüfungen Studiengang'!$A$4:$E$1993,2,0),0)&amp;"/"&amp;TEXT(VLOOKUP($I20,'Prüfungen Studiengang'!$A$4:$E$1993,3,0),0)&amp;"/"&amp;TEXT(VLOOKUP($I20,'Prüfungen Studiengang'!$A$4:$E$1993,4,0),0),45),"")</f>
        <v/>
      </c>
      <c r="K20" s="17"/>
      <c r="L20" s="18" t="str">
        <f>IF(OR(I20="",K20="A",K20="B",K20="C",K20="D"),"",(VLOOKUP($I20,'Prüfungen Studiengang'!$A$4:$E$1993,5,0)))</f>
        <v/>
      </c>
      <c r="M20" s="19"/>
      <c r="N20" s="20"/>
    </row>
    <row r="21" spans="2:14" x14ac:dyDescent="0.3">
      <c r="B21" s="88"/>
      <c r="C21" s="88"/>
      <c r="D21" s="10"/>
      <c r="E21" s="11"/>
      <c r="F21" s="12"/>
      <c r="G21" s="13"/>
      <c r="H21" s="14" t="str">
        <f>IF(G21&gt;0,LEFT(TEXT(VLOOKUP($G21,'Prüfungen Studiengang'!$A$4:$E$1993,4,0),0),45),"")</f>
        <v/>
      </c>
      <c r="I21" s="15"/>
      <c r="J21" s="16" t="str">
        <f>IF(I21&gt;0,LEFT(TEXT(VLOOKUP($I21,'Prüfungen Studiengang'!$A$4:$E$1993,2,0),0)&amp;"/"&amp;TEXT(VLOOKUP($I21,'Prüfungen Studiengang'!$A$4:$E$1993,3,0),0)&amp;"/"&amp;TEXT(VLOOKUP($I21,'Prüfungen Studiengang'!$A$4:$E$1993,4,0),0),45),"")</f>
        <v/>
      </c>
      <c r="K21" s="17"/>
      <c r="L21" s="18" t="str">
        <f>IF(OR(I21="",K21="A",K21="B",K21="C",K21="D"),"",(VLOOKUP($I21,'Prüfungen Studiengang'!$A$4:$E$1993,5,0)))</f>
        <v/>
      </c>
      <c r="M21" s="19"/>
      <c r="N21" s="20"/>
    </row>
    <row r="22" spans="2:14" x14ac:dyDescent="0.3">
      <c r="B22" s="88"/>
      <c r="C22" s="88"/>
      <c r="D22" s="10"/>
      <c r="E22" s="11"/>
      <c r="F22" s="12"/>
      <c r="G22" s="13"/>
      <c r="H22" s="14" t="str">
        <f>IF(G22&gt;0,LEFT(TEXT(VLOOKUP($G22,'Prüfungen Studiengang'!$A$4:$E$1993,4,0),0),45),"")</f>
        <v/>
      </c>
      <c r="I22" s="15"/>
      <c r="J22" s="16" t="str">
        <f>IF(I22&gt;0,LEFT(TEXT(VLOOKUP($I22,'Prüfungen Studiengang'!$A$4:$E$1993,2,0),0)&amp;"/"&amp;TEXT(VLOOKUP($I22,'Prüfungen Studiengang'!$A$4:$E$1993,3,0),0)&amp;"/"&amp;TEXT(VLOOKUP($I22,'Prüfungen Studiengang'!$A$4:$E$1993,4,0),0),45),"")</f>
        <v/>
      </c>
      <c r="K22" s="17"/>
      <c r="L22" s="18" t="str">
        <f>IF(OR(I22="",K22="A",K22="B",K22="C",K22="D"),"",(VLOOKUP($I22,'Prüfungen Studiengang'!$A$4:$E$1993,5,0)))</f>
        <v/>
      </c>
      <c r="M22" s="19"/>
      <c r="N22" s="20"/>
    </row>
    <row r="23" spans="2:14" x14ac:dyDescent="0.3">
      <c r="B23" s="88"/>
      <c r="C23" s="88"/>
      <c r="D23" s="10"/>
      <c r="E23" s="11"/>
      <c r="F23" s="12"/>
      <c r="G23" s="13"/>
      <c r="H23" s="14" t="str">
        <f>IF(G23&gt;0,LEFT(TEXT(VLOOKUP($G23,'Prüfungen Studiengang'!$A$4:$E$1993,4,0),0),45),"")</f>
        <v/>
      </c>
      <c r="I23" s="15"/>
      <c r="J23" s="16" t="str">
        <f>IF(I23&gt;0,LEFT(TEXT(VLOOKUP($I23,'Prüfungen Studiengang'!$A$4:$E$1993,2,0),0)&amp;"/"&amp;TEXT(VLOOKUP($I23,'Prüfungen Studiengang'!$A$4:$E$1993,3,0),0)&amp;"/"&amp;TEXT(VLOOKUP($I23,'Prüfungen Studiengang'!$A$4:$E$1993,4,0),0),45),"")</f>
        <v/>
      </c>
      <c r="K23" s="17"/>
      <c r="L23" s="18" t="str">
        <f>IF(OR(I23="",K23="A",K23="B",K23="C",K23="D"),"",(VLOOKUP($I23,'Prüfungen Studiengang'!$A$4:$E$1993,5,0)))</f>
        <v/>
      </c>
      <c r="M23" s="19"/>
      <c r="N23" s="20"/>
    </row>
    <row r="24" spans="2:14" x14ac:dyDescent="0.3">
      <c r="B24" s="88"/>
      <c r="C24" s="88"/>
      <c r="D24" s="10"/>
      <c r="E24" s="11"/>
      <c r="F24" s="12"/>
      <c r="G24" s="13"/>
      <c r="H24" s="14" t="str">
        <f>IF(G24&gt;0,LEFT(TEXT(VLOOKUP($G24,'Prüfungen Studiengang'!$A$4:$E$1993,4,0),0),45),"")</f>
        <v/>
      </c>
      <c r="I24" s="15"/>
      <c r="J24" s="16" t="str">
        <f>IF(I24&gt;0,LEFT(TEXT(VLOOKUP($I24,'Prüfungen Studiengang'!$A$4:$E$1993,2,0),0)&amp;"/"&amp;TEXT(VLOOKUP($I24,'Prüfungen Studiengang'!$A$4:$E$1993,3,0),0)&amp;"/"&amp;TEXT(VLOOKUP($I24,'Prüfungen Studiengang'!$A$4:$E$1993,4,0),0),45),"")</f>
        <v/>
      </c>
      <c r="K24" s="17"/>
      <c r="L24" s="18" t="str">
        <f>IF(OR(I24="",K24="A",K24="B",K24="C",K24="D"),"",(VLOOKUP($I24,'Prüfungen Studiengang'!$A$4:$E$1993,5,0)))</f>
        <v/>
      </c>
      <c r="M24" s="19"/>
      <c r="N24" s="20"/>
    </row>
    <row r="25" spans="2:14" x14ac:dyDescent="0.3">
      <c r="B25" s="88"/>
      <c r="C25" s="88"/>
      <c r="D25" s="10"/>
      <c r="E25" s="11"/>
      <c r="F25" s="12"/>
      <c r="G25" s="13"/>
      <c r="H25" s="14" t="str">
        <f>IF(G25&gt;0,LEFT(TEXT(VLOOKUP($G25,'Prüfungen Studiengang'!$A$4:$E$1993,4,0),0),45),"")</f>
        <v/>
      </c>
      <c r="I25" s="15"/>
      <c r="J25" s="16" t="str">
        <f>IF(I25&gt;0,LEFT(TEXT(VLOOKUP($I25,'Prüfungen Studiengang'!$A$4:$E$1993,2,0),0)&amp;"/"&amp;TEXT(VLOOKUP($I25,'Prüfungen Studiengang'!$A$4:$E$1993,3,0),0)&amp;"/"&amp;TEXT(VLOOKUP($I25,'Prüfungen Studiengang'!$A$4:$E$1993,4,0),0),45),"")</f>
        <v/>
      </c>
      <c r="K25" s="17"/>
      <c r="L25" s="18" t="str">
        <f>IF(OR(I25="",K25="A",K25="B",K25="C",K25="D"),"",(VLOOKUP($I25,'Prüfungen Studiengang'!$A$4:$E$1993,5,0)))</f>
        <v/>
      </c>
      <c r="M25" s="19"/>
      <c r="N25" s="20"/>
    </row>
    <row r="26" spans="2:14" x14ac:dyDescent="0.3">
      <c r="B26" s="88"/>
      <c r="C26" s="88"/>
      <c r="D26" s="10"/>
      <c r="E26" s="11"/>
      <c r="F26" s="12"/>
      <c r="G26" s="13"/>
      <c r="H26" s="14" t="str">
        <f>IF(G26&gt;0,LEFT(TEXT(VLOOKUP($G26,'Prüfungen Studiengang'!$A$4:$E$1993,4,0),0),45),"")</f>
        <v/>
      </c>
      <c r="I26" s="15"/>
      <c r="J26" s="16" t="str">
        <f>IF(I26&gt;0,LEFT(TEXT(VLOOKUP($I26,'Prüfungen Studiengang'!$A$4:$E$1993,2,0),0)&amp;"/"&amp;TEXT(VLOOKUP($I26,'Prüfungen Studiengang'!$A$4:$E$1993,3,0),0)&amp;"/"&amp;TEXT(VLOOKUP($I26,'Prüfungen Studiengang'!$A$4:$E$1993,4,0),0),45),"")</f>
        <v/>
      </c>
      <c r="K26" s="17"/>
      <c r="L26" s="18" t="str">
        <f>IF(OR(I26="",K26="A",K26="B",K26="C",K26="D"),"",(VLOOKUP($I26,'Prüfungen Studiengang'!$A$4:$E$1993,5,0)))</f>
        <v/>
      </c>
      <c r="M26" s="19"/>
      <c r="N26" s="20"/>
    </row>
    <row r="27" spans="2:14" x14ac:dyDescent="0.3">
      <c r="B27" s="88"/>
      <c r="C27" s="88"/>
      <c r="D27" s="10"/>
      <c r="E27" s="11"/>
      <c r="F27" s="12"/>
      <c r="G27" s="13"/>
      <c r="H27" s="14" t="str">
        <f>IF(G27&gt;0,LEFT(TEXT(VLOOKUP($G27,'Prüfungen Studiengang'!$A$4:$E$1993,4,0),0),45),"")</f>
        <v/>
      </c>
      <c r="I27" s="15"/>
      <c r="J27" s="16" t="str">
        <f>IF(I27&gt;0,LEFT(TEXT(VLOOKUP($I27,'Prüfungen Studiengang'!$A$4:$E$1993,2,0),0)&amp;"/"&amp;TEXT(VLOOKUP($I27,'Prüfungen Studiengang'!$A$4:$E$1993,3,0),0)&amp;"/"&amp;TEXT(VLOOKUP($I27,'Prüfungen Studiengang'!$A$4:$E$1993,4,0),0),45),"")</f>
        <v/>
      </c>
      <c r="K27" s="17"/>
      <c r="L27" s="18" t="str">
        <f>IF(OR(I27="",K27="A",K27="B",K27="C",K27="D"),"",(VLOOKUP($I27,'Prüfungen Studiengang'!$A$4:$E$1993,5,0)))</f>
        <v/>
      </c>
      <c r="M27" s="19"/>
      <c r="N27" s="20"/>
    </row>
    <row r="28" spans="2:14" x14ac:dyDescent="0.3">
      <c r="B28" s="88"/>
      <c r="C28" s="88"/>
      <c r="D28" s="10"/>
      <c r="E28" s="11"/>
      <c r="F28" s="12"/>
      <c r="G28" s="13"/>
      <c r="H28" s="14" t="str">
        <f>IF(G28&gt;0,LEFT(TEXT(VLOOKUP($G28,'Prüfungen Studiengang'!$A$4:$E$1993,4,0),0),45),"")</f>
        <v/>
      </c>
      <c r="I28" s="15"/>
      <c r="J28" s="16" t="str">
        <f>IF(I28&gt;0,LEFT(TEXT(VLOOKUP($I28,'Prüfungen Studiengang'!$A$4:$E$1993,2,0),0)&amp;"/"&amp;TEXT(VLOOKUP($I28,'Prüfungen Studiengang'!$A$4:$E$1993,3,0),0)&amp;"/"&amp;TEXT(VLOOKUP($I28,'Prüfungen Studiengang'!$A$4:$E$1993,4,0),0),45),"")</f>
        <v/>
      </c>
      <c r="K28" s="17"/>
      <c r="L28" s="18" t="str">
        <f>IF(OR(I28="",K28="A",K28="B",K28="C",K28="D"),"",(VLOOKUP($I28,'Prüfungen Studiengang'!$A$4:$E$1993,5,0)))</f>
        <v/>
      </c>
      <c r="M28" s="19"/>
      <c r="N28" s="20"/>
    </row>
    <row r="29" spans="2:14" x14ac:dyDescent="0.3">
      <c r="B29" s="88"/>
      <c r="C29" s="88"/>
      <c r="D29" s="10"/>
      <c r="E29" s="11"/>
      <c r="F29" s="12"/>
      <c r="G29" s="13"/>
      <c r="H29" s="14" t="str">
        <f>IF(G29&gt;0,LEFT(TEXT(VLOOKUP($G29,'Prüfungen Studiengang'!$A$4:$E$1993,4,0),0),45),"")</f>
        <v/>
      </c>
      <c r="I29" s="15"/>
      <c r="J29" s="16" t="str">
        <f>IF(I29&gt;0,LEFT(TEXT(VLOOKUP($I29,'Prüfungen Studiengang'!$A$4:$E$1993,2,0),0)&amp;"/"&amp;TEXT(VLOOKUP($I29,'Prüfungen Studiengang'!$A$4:$E$1993,3,0),0)&amp;"/"&amp;TEXT(VLOOKUP($I29,'Prüfungen Studiengang'!$A$4:$E$1993,4,0),0),45),"")</f>
        <v/>
      </c>
      <c r="K29" s="17"/>
      <c r="L29" s="18" t="str">
        <f>IF(OR(I29="",K29="A",K29="B",K29="C",K29="D"),"",(VLOOKUP($I29,'Prüfungen Studiengang'!$A$4:$E$1993,5,0)))</f>
        <v/>
      </c>
      <c r="M29" s="19"/>
      <c r="N29" s="20"/>
    </row>
    <row r="30" spans="2:14" x14ac:dyDescent="0.3">
      <c r="B30" s="88"/>
      <c r="C30" s="88"/>
      <c r="D30" s="10"/>
      <c r="E30" s="11"/>
      <c r="F30" s="12"/>
      <c r="G30" s="13"/>
      <c r="H30" s="14" t="str">
        <f>IF(G30&gt;0,LEFT(TEXT(VLOOKUP($G30,'Prüfungen Studiengang'!$A$4:$E$1993,4,0),0),45),"")</f>
        <v/>
      </c>
      <c r="I30" s="15"/>
      <c r="J30" s="16" t="str">
        <f>IF(I30&gt;0,LEFT(TEXT(VLOOKUP($I30,'Prüfungen Studiengang'!$A$4:$E$1993,2,0),0)&amp;"/"&amp;TEXT(VLOOKUP($I30,'Prüfungen Studiengang'!$A$4:$E$1993,3,0),0)&amp;"/"&amp;TEXT(VLOOKUP($I30,'Prüfungen Studiengang'!$A$4:$E$1993,4,0),0),45),"")</f>
        <v/>
      </c>
      <c r="K30" s="17"/>
      <c r="L30" s="18" t="str">
        <f>IF(OR(I30="",K30="A",K30="B",K30="C",K30="D"),"",(VLOOKUP($I30,'Prüfungen Studiengang'!$A$4:$E$1993,5,0)))</f>
        <v/>
      </c>
      <c r="M30" s="19"/>
      <c r="N30" s="20"/>
    </row>
    <row r="31" spans="2:14" x14ac:dyDescent="0.3">
      <c r="B31" s="88"/>
      <c r="C31" s="88"/>
      <c r="D31" s="10"/>
      <c r="E31" s="11"/>
      <c r="F31" s="12"/>
      <c r="G31" s="13"/>
      <c r="H31" s="14" t="str">
        <f>IF(G31&gt;0,LEFT(TEXT(VLOOKUP($G31,'Prüfungen Studiengang'!$A$4:$E$1993,4,0),0),45),"")</f>
        <v/>
      </c>
      <c r="I31" s="15"/>
      <c r="J31" s="16" t="str">
        <f>IF(I31&gt;0,LEFT(TEXT(VLOOKUP($I31,'Prüfungen Studiengang'!$A$4:$E$1993,2,0),0)&amp;"/"&amp;TEXT(VLOOKUP($I31,'Prüfungen Studiengang'!$A$4:$E$1993,3,0),0)&amp;"/"&amp;TEXT(VLOOKUP($I31,'Prüfungen Studiengang'!$A$4:$E$1993,4,0),0),45),"")</f>
        <v/>
      </c>
      <c r="K31" s="17"/>
      <c r="L31" s="18" t="str">
        <f>IF(OR(I31="",K31="A",K31="B",K31="C",K31="D"),"",(VLOOKUP($I31,'Prüfungen Studiengang'!$A$4:$E$1993,5,0)))</f>
        <v/>
      </c>
      <c r="M31" s="19"/>
      <c r="N31" s="20"/>
    </row>
    <row r="32" spans="2:14" x14ac:dyDescent="0.3">
      <c r="B32" s="88"/>
      <c r="C32" s="88"/>
      <c r="D32" s="10"/>
      <c r="E32" s="11"/>
      <c r="F32" s="12"/>
      <c r="G32" s="13"/>
      <c r="H32" s="14" t="str">
        <f>IF(G32&gt;0,LEFT(TEXT(VLOOKUP($G32,'Prüfungen Studiengang'!$A$4:$E$1993,4,0),0),45),"")</f>
        <v/>
      </c>
      <c r="I32" s="15"/>
      <c r="J32" s="16" t="str">
        <f>IF(I32&gt;0,LEFT(TEXT(VLOOKUP($I32,'Prüfungen Studiengang'!$A$4:$E$1993,2,0),0)&amp;"/"&amp;TEXT(VLOOKUP($I32,'Prüfungen Studiengang'!$A$4:$E$1993,3,0),0)&amp;"/"&amp;TEXT(VLOOKUP($I32,'Prüfungen Studiengang'!$A$4:$E$1993,4,0),0),45),"")</f>
        <v/>
      </c>
      <c r="K32" s="17"/>
      <c r="L32" s="18" t="str">
        <f>IF(OR(I32="",K32="A",K32="B",K32="C",K32="D"),"",(VLOOKUP($I32,'Prüfungen Studiengang'!$A$4:$E$1993,5,0)))</f>
        <v/>
      </c>
      <c r="M32" s="19"/>
      <c r="N32" s="20"/>
    </row>
    <row r="33" spans="2:14" x14ac:dyDescent="0.3">
      <c r="B33" s="88"/>
      <c r="C33" s="88"/>
      <c r="D33" s="10"/>
      <c r="E33" s="11"/>
      <c r="F33" s="12"/>
      <c r="G33" s="13"/>
      <c r="H33" s="14" t="str">
        <f>IF(G33&gt;0,LEFT(TEXT(VLOOKUP($G33,'Prüfungen Studiengang'!$A$4:$E$1993,4,0),0),45),"")</f>
        <v/>
      </c>
      <c r="I33" s="15"/>
      <c r="J33" s="16" t="str">
        <f>IF(I33&gt;0,LEFT(TEXT(VLOOKUP($I33,'Prüfungen Studiengang'!$A$4:$E$1993,2,0),0)&amp;"/"&amp;TEXT(VLOOKUP($I33,'Prüfungen Studiengang'!$A$4:$E$1993,3,0),0)&amp;"/"&amp;TEXT(VLOOKUP($I33,'Prüfungen Studiengang'!$A$4:$E$1993,4,0),0),45),"")</f>
        <v/>
      </c>
      <c r="K33" s="17"/>
      <c r="L33" s="18" t="str">
        <f>IF(OR(I33="",K33="A",K33="B",K33="C",K33="D"),"",(VLOOKUP($I33,'Prüfungen Studiengang'!$A$4:$E$1993,5,0)))</f>
        <v/>
      </c>
      <c r="M33" s="19"/>
      <c r="N33" s="20"/>
    </row>
    <row r="34" spans="2:14" x14ac:dyDescent="0.3">
      <c r="B34" s="88"/>
      <c r="C34" s="88"/>
      <c r="D34" s="10"/>
      <c r="E34" s="11"/>
      <c r="F34" s="12"/>
      <c r="G34" s="13"/>
      <c r="H34" s="14" t="str">
        <f>IF(G34&gt;0,LEFT(TEXT(VLOOKUP($G34,'Prüfungen Studiengang'!$A$4:$E$1993,4,0),0),45),"")</f>
        <v/>
      </c>
      <c r="I34" s="15"/>
      <c r="J34" s="16" t="str">
        <f>IF(I34&gt;0,LEFT(TEXT(VLOOKUP($I34,'Prüfungen Studiengang'!$A$4:$E$1993,2,0),0)&amp;"/"&amp;TEXT(VLOOKUP($I34,'Prüfungen Studiengang'!$A$4:$E$1993,3,0),0)&amp;"/"&amp;TEXT(VLOOKUP($I34,'Prüfungen Studiengang'!$A$4:$E$1993,4,0),0),45),"")</f>
        <v/>
      </c>
      <c r="K34" s="17"/>
      <c r="L34" s="18" t="str">
        <f>IF(OR(I34="",K34="A",K34="B",K34="C",K34="D"),"",(VLOOKUP($I34,'Prüfungen Studiengang'!$A$4:$E$1993,5,0)))</f>
        <v/>
      </c>
      <c r="M34" s="19"/>
      <c r="N34" s="20"/>
    </row>
    <row r="35" spans="2:14" x14ac:dyDescent="0.3">
      <c r="B35" s="88"/>
      <c r="C35" s="88"/>
      <c r="D35" s="10"/>
      <c r="E35" s="11"/>
      <c r="F35" s="12"/>
      <c r="G35" s="13"/>
      <c r="H35" s="14" t="str">
        <f>IF(G35&gt;0,LEFT(TEXT(VLOOKUP($G35,'Prüfungen Studiengang'!$A$4:$E$1993,4,0),0),45),"")</f>
        <v/>
      </c>
      <c r="I35" s="15"/>
      <c r="J35" s="16" t="str">
        <f>IF(I35&gt;0,LEFT(TEXT(VLOOKUP($I35,'Prüfungen Studiengang'!$A$4:$E$1993,2,0),0)&amp;"/"&amp;TEXT(VLOOKUP($I35,'Prüfungen Studiengang'!$A$4:$E$1993,3,0),0)&amp;"/"&amp;TEXT(VLOOKUP($I35,'Prüfungen Studiengang'!$A$4:$E$1993,4,0),0),45),"")</f>
        <v/>
      </c>
      <c r="K35" s="17"/>
      <c r="L35" s="18" t="str">
        <f>IF(OR(I35="",K35="A",K35="B",K35="C",K35="D"),"",(VLOOKUP($I35,'Prüfungen Studiengang'!$A$4:$E$1993,5,0)))</f>
        <v/>
      </c>
      <c r="M35" s="19"/>
      <c r="N35" s="20"/>
    </row>
    <row r="36" spans="2:14" x14ac:dyDescent="0.3">
      <c r="B36" s="88"/>
      <c r="C36" s="88"/>
      <c r="D36" s="10"/>
      <c r="E36" s="11"/>
      <c r="F36" s="12"/>
      <c r="G36" s="13"/>
      <c r="H36" s="14" t="str">
        <f>IF(G36&gt;0,LEFT(TEXT(VLOOKUP($G36,'Prüfungen Studiengang'!$A$4:$E$1993,4,0),0),45),"")</f>
        <v/>
      </c>
      <c r="I36" s="15"/>
      <c r="J36" s="16" t="str">
        <f>IF(I36&gt;0,LEFT(TEXT(VLOOKUP($I36,'Prüfungen Studiengang'!$A$4:$E$1993,2,0),0)&amp;"/"&amp;TEXT(VLOOKUP($I36,'Prüfungen Studiengang'!$A$4:$E$1993,3,0),0)&amp;"/"&amp;TEXT(VLOOKUP($I36,'Prüfungen Studiengang'!$A$4:$E$1993,4,0),0),45),"")</f>
        <v/>
      </c>
      <c r="K36" s="17"/>
      <c r="L36" s="18" t="str">
        <f>IF(OR(I36="",K36="A",K36="B",K36="C",K36="D"),"",(VLOOKUP($I36,'Prüfungen Studiengang'!$A$4:$E$1993,5,0)))</f>
        <v/>
      </c>
      <c r="M36" s="19"/>
      <c r="N36" s="20"/>
    </row>
    <row r="37" spans="2:14" x14ac:dyDescent="0.3">
      <c r="B37" s="88"/>
      <c r="C37" s="88"/>
      <c r="D37" s="10"/>
      <c r="E37" s="11"/>
      <c r="F37" s="12"/>
      <c r="G37" s="13"/>
      <c r="H37" s="14" t="str">
        <f>IF(G37&gt;0,LEFT(TEXT(VLOOKUP($G37,'Prüfungen Studiengang'!$A$4:$E$1993,4,0),0),45),"")</f>
        <v/>
      </c>
      <c r="I37" s="15"/>
      <c r="J37" s="16" t="str">
        <f>IF(I37&gt;0,LEFT(TEXT(VLOOKUP($I37,'Prüfungen Studiengang'!$A$4:$E$1993,2,0),0)&amp;"/"&amp;TEXT(VLOOKUP($I37,'Prüfungen Studiengang'!$A$4:$E$1993,3,0),0)&amp;"/"&amp;TEXT(VLOOKUP($I37,'Prüfungen Studiengang'!$A$4:$E$1993,4,0),0),45),"")</f>
        <v/>
      </c>
      <c r="K37" s="17"/>
      <c r="L37" s="18" t="str">
        <f>IF(OR(I37="",K37="A",K37="B",K37="C",K37="D"),"",(VLOOKUP($I37,'Prüfungen Studiengang'!$A$4:$E$1993,5,0)))</f>
        <v/>
      </c>
      <c r="M37" s="19"/>
      <c r="N37" s="20"/>
    </row>
    <row r="38" spans="2:14" x14ac:dyDescent="0.3">
      <c r="B38" s="88"/>
      <c r="C38" s="88"/>
      <c r="D38" s="10"/>
      <c r="E38" s="11"/>
      <c r="F38" s="12"/>
      <c r="G38" s="13"/>
      <c r="H38" s="14" t="str">
        <f>IF(G38&gt;0,LEFT(TEXT(VLOOKUP($G38,'Prüfungen Studiengang'!$A$4:$E$1993,4,0),0),45),"")</f>
        <v/>
      </c>
      <c r="I38" s="15"/>
      <c r="J38" s="16" t="str">
        <f>IF(I38&gt;0,LEFT(TEXT(VLOOKUP($I38,'Prüfungen Studiengang'!$A$4:$E$1993,2,0),0)&amp;"/"&amp;TEXT(VLOOKUP($I38,'Prüfungen Studiengang'!$A$4:$E$1993,3,0),0)&amp;"/"&amp;TEXT(VLOOKUP($I38,'Prüfungen Studiengang'!$A$4:$E$1993,4,0),0),45),"")</f>
        <v/>
      </c>
      <c r="K38" s="17"/>
      <c r="L38" s="18" t="str">
        <f>IF(OR(I38="",K38="A",K38="B",K38="C",K38="D"),"",(VLOOKUP($I38,'Prüfungen Studiengang'!$A$4:$E$1993,5,0)))</f>
        <v/>
      </c>
      <c r="M38" s="19"/>
      <c r="N38" s="20"/>
    </row>
    <row r="39" spans="2:14" x14ac:dyDescent="0.3">
      <c r="B39" s="88"/>
      <c r="C39" s="88"/>
      <c r="D39" s="10"/>
      <c r="E39" s="11"/>
      <c r="F39" s="12"/>
      <c r="G39" s="13"/>
      <c r="H39" s="14" t="str">
        <f>IF(G39&gt;0,LEFT(TEXT(VLOOKUP($G39,'Prüfungen Studiengang'!$A$4:$E$1993,4,0),0),45),"")</f>
        <v/>
      </c>
      <c r="I39" s="15"/>
      <c r="J39" s="16" t="str">
        <f>IF(I39&gt;0,LEFT(TEXT(VLOOKUP($I39,'Prüfungen Studiengang'!$A$4:$E$1993,2,0),0)&amp;"/"&amp;TEXT(VLOOKUP($I39,'Prüfungen Studiengang'!$A$4:$E$1993,3,0),0)&amp;"/"&amp;TEXT(VLOOKUP($I39,'Prüfungen Studiengang'!$A$4:$E$1993,4,0),0),45),"")</f>
        <v/>
      </c>
      <c r="K39" s="17"/>
      <c r="L39" s="18" t="str">
        <f>IF(OR(I39="",K39="A",K39="B",K39="C",K39="D"),"",(VLOOKUP($I39,'Prüfungen Studiengang'!$A$4:$E$1993,5,0)))</f>
        <v/>
      </c>
      <c r="M39" s="19"/>
      <c r="N39" s="20"/>
    </row>
    <row r="40" spans="2:14" x14ac:dyDescent="0.3">
      <c r="B40" s="88"/>
      <c r="C40" s="88"/>
      <c r="D40" s="10"/>
      <c r="E40" s="11"/>
      <c r="F40" s="12"/>
      <c r="G40" s="13"/>
      <c r="H40" s="14" t="str">
        <f>IF(G40&gt;0,LEFT(TEXT(VLOOKUP($G40,'Prüfungen Studiengang'!$A$4:$E$1993,4,0),0),45),"")</f>
        <v/>
      </c>
      <c r="I40" s="15"/>
      <c r="J40" s="16" t="str">
        <f>IF(I40&gt;0,LEFT(TEXT(VLOOKUP($I40,'Prüfungen Studiengang'!$A$4:$E$1993,2,0),0)&amp;"/"&amp;TEXT(VLOOKUP($I40,'Prüfungen Studiengang'!$A$4:$E$1993,3,0),0)&amp;"/"&amp;TEXT(VLOOKUP($I40,'Prüfungen Studiengang'!$A$4:$E$1993,4,0),0),45),"")</f>
        <v/>
      </c>
      <c r="K40" s="17"/>
      <c r="L40" s="18" t="str">
        <f>IF(OR(I40="",K40="A",K40="B",K40="C",K40="D"),"",(VLOOKUP($I40,'Prüfungen Studiengang'!$A$4:$E$1993,5,0)))</f>
        <v/>
      </c>
      <c r="M40" s="19"/>
      <c r="N40" s="20"/>
    </row>
    <row r="41" spans="2:14" x14ac:dyDescent="0.3">
      <c r="B41" s="88"/>
      <c r="C41" s="88"/>
      <c r="D41" s="10"/>
      <c r="E41" s="11"/>
      <c r="F41" s="12"/>
      <c r="G41" s="13"/>
      <c r="H41" s="14" t="str">
        <f>IF(G41&gt;0,LEFT(TEXT(VLOOKUP($G41,'Prüfungen Studiengang'!$A$4:$E$1993,4,0),0),45),"")</f>
        <v/>
      </c>
      <c r="I41" s="15"/>
      <c r="J41" s="16" t="str">
        <f>IF(I41&gt;0,LEFT(TEXT(VLOOKUP($I41,'Prüfungen Studiengang'!$A$4:$E$1993,2,0),0)&amp;"/"&amp;TEXT(VLOOKUP($I41,'Prüfungen Studiengang'!$A$4:$E$1993,3,0),0)&amp;"/"&amp;TEXT(VLOOKUP($I41,'Prüfungen Studiengang'!$A$4:$E$1993,4,0),0),45),"")</f>
        <v/>
      </c>
      <c r="K41" s="17"/>
      <c r="L41" s="18" t="str">
        <f>IF(OR(I41="",K41="A",K41="B",K41="C",K41="D"),"",(VLOOKUP($I41,'Prüfungen Studiengang'!$A$4:$E$1993,5,0)))</f>
        <v/>
      </c>
      <c r="M41" s="19"/>
      <c r="N41" s="20"/>
    </row>
    <row r="42" spans="2:14" x14ac:dyDescent="0.3">
      <c r="B42" s="88"/>
      <c r="C42" s="88"/>
      <c r="D42" s="10"/>
      <c r="E42" s="11"/>
      <c r="F42" s="12"/>
      <c r="G42" s="13"/>
      <c r="H42" s="14" t="str">
        <f>IF(G42&gt;0,LEFT(TEXT(VLOOKUP($G42,'Prüfungen Studiengang'!$A$4:$E$1993,4,0),0),45),"")</f>
        <v/>
      </c>
      <c r="I42" s="15"/>
      <c r="J42" s="16" t="str">
        <f>IF(I42&gt;0,LEFT(TEXT(VLOOKUP($I42,'Prüfungen Studiengang'!$A$4:$E$1993,2,0),0)&amp;"/"&amp;TEXT(VLOOKUP($I42,'Prüfungen Studiengang'!$A$4:$E$1993,3,0),0)&amp;"/"&amp;TEXT(VLOOKUP($I42,'Prüfungen Studiengang'!$A$4:$E$1993,4,0),0),45),"")</f>
        <v/>
      </c>
      <c r="K42" s="17"/>
      <c r="L42" s="18" t="str">
        <f>IF(OR(I42="",K42="A",K42="B",K42="C",K42="D"),"",(VLOOKUP($I42,'Prüfungen Studiengang'!$A$4:$E$1993,5,0)))</f>
        <v/>
      </c>
      <c r="M42" s="19"/>
      <c r="N42" s="20"/>
    </row>
    <row r="43" spans="2:14" x14ac:dyDescent="0.3">
      <c r="B43" s="88"/>
      <c r="C43" s="88"/>
      <c r="D43" s="10"/>
      <c r="E43" s="11"/>
      <c r="F43" s="12"/>
      <c r="G43" s="13"/>
      <c r="H43" s="14" t="str">
        <f>IF(G43&gt;0,LEFT(TEXT(VLOOKUP($G43,'Prüfungen Studiengang'!$A$4:$E$1993,4,0),0),45),"")</f>
        <v/>
      </c>
      <c r="I43" s="15"/>
      <c r="J43" s="16" t="str">
        <f>IF(I43&gt;0,LEFT(TEXT(VLOOKUP($I43,'Prüfungen Studiengang'!$A$4:$E$1993,2,0),0)&amp;"/"&amp;TEXT(VLOOKUP($I43,'Prüfungen Studiengang'!$A$4:$E$1993,3,0),0)&amp;"/"&amp;TEXT(VLOOKUP($I43,'Prüfungen Studiengang'!$A$4:$E$1993,4,0),0),45),"")</f>
        <v/>
      </c>
      <c r="K43" s="17"/>
      <c r="L43" s="18" t="str">
        <f>IF(OR(I43="",K43="A",K43="B",K43="C",K43="D"),"",(VLOOKUP($I43,'Prüfungen Studiengang'!$A$4:$E$1993,5,0)))</f>
        <v/>
      </c>
      <c r="M43" s="19"/>
      <c r="N43" s="20"/>
    </row>
    <row r="44" spans="2:14" x14ac:dyDescent="0.3">
      <c r="B44" s="88"/>
      <c r="C44" s="88"/>
      <c r="D44" s="10"/>
      <c r="E44" s="11"/>
      <c r="F44" s="12"/>
      <c r="G44" s="13"/>
      <c r="H44" s="14" t="str">
        <f>IF(G44&gt;0,LEFT(TEXT(VLOOKUP($G44,'Prüfungen Studiengang'!$A$4:$E$1993,4,0),0),45),"")</f>
        <v/>
      </c>
      <c r="I44" s="15"/>
      <c r="J44" s="16" t="str">
        <f>IF(I44&gt;0,LEFT(TEXT(VLOOKUP($I44,'Prüfungen Studiengang'!$A$4:$E$1993,2,0),0)&amp;"/"&amp;TEXT(VLOOKUP($I44,'Prüfungen Studiengang'!$A$4:$E$1993,3,0),0)&amp;"/"&amp;TEXT(VLOOKUP($I44,'Prüfungen Studiengang'!$A$4:$E$1993,4,0),0),45),"")</f>
        <v/>
      </c>
      <c r="K44" s="17"/>
      <c r="L44" s="18" t="str">
        <f>IF(OR(I44="",K44="A",K44="B",K44="C",K44="D"),"",(VLOOKUP($I44,'Prüfungen Studiengang'!$A$4:$E$1993,5,0)))</f>
        <v/>
      </c>
      <c r="M44" s="19"/>
      <c r="N44" s="20"/>
    </row>
    <row r="45" spans="2:14" x14ac:dyDescent="0.3">
      <c r="B45" s="88"/>
      <c r="C45" s="88"/>
      <c r="D45" s="10"/>
      <c r="E45" s="11"/>
      <c r="F45" s="12"/>
      <c r="G45" s="13"/>
      <c r="H45" s="14" t="str">
        <f>IF(G45&gt;0,LEFT(TEXT(VLOOKUP($G45,'Prüfungen Studiengang'!$A$4:$E$1993,4,0),0),45),"")</f>
        <v/>
      </c>
      <c r="I45" s="15"/>
      <c r="J45" s="16" t="str">
        <f>IF(I45&gt;0,LEFT(TEXT(VLOOKUP($I45,'Prüfungen Studiengang'!$A$4:$E$1993,2,0),0)&amp;"/"&amp;TEXT(VLOOKUP($I45,'Prüfungen Studiengang'!$A$4:$E$1993,3,0),0)&amp;"/"&amp;TEXT(VLOOKUP($I45,'Prüfungen Studiengang'!$A$4:$E$1993,4,0),0),45),"")</f>
        <v/>
      </c>
      <c r="K45" s="17"/>
      <c r="L45" s="18" t="str">
        <f>IF(OR(I45="",K45="A",K45="B",K45="C",K45="D"),"",(VLOOKUP($I45,'Prüfungen Studiengang'!$A$4:$E$1993,5,0)))</f>
        <v/>
      </c>
      <c r="M45" s="19"/>
      <c r="N45" s="20"/>
    </row>
    <row r="46" spans="2:14" x14ac:dyDescent="0.3">
      <c r="B46" s="88"/>
      <c r="C46" s="88"/>
      <c r="D46" s="10"/>
      <c r="E46" s="11"/>
      <c r="F46" s="12"/>
      <c r="G46" s="13"/>
      <c r="H46" s="14" t="str">
        <f>IF(G46&gt;0,LEFT(TEXT(VLOOKUP($G46,'Prüfungen Studiengang'!$A$4:$E$1993,4,0),0),45),"")</f>
        <v/>
      </c>
      <c r="I46" s="15"/>
      <c r="J46" s="16" t="str">
        <f>IF(I46&gt;0,LEFT(TEXT(VLOOKUP($I46,'Prüfungen Studiengang'!$A$4:$E$1993,2,0),0)&amp;"/"&amp;TEXT(VLOOKUP($I46,'Prüfungen Studiengang'!$A$4:$E$1993,3,0),0)&amp;"/"&amp;TEXT(VLOOKUP($I46,'Prüfungen Studiengang'!$A$4:$E$1993,4,0),0),45),"")</f>
        <v/>
      </c>
      <c r="K46" s="17"/>
      <c r="L46" s="18" t="str">
        <f>IF(OR(I46="",K46="A",K46="B",K46="C",K46="D"),"",(VLOOKUP($I46,'Prüfungen Studiengang'!$A$4:$E$1993,5,0)))</f>
        <v/>
      </c>
      <c r="M46" s="19"/>
      <c r="N46" s="20"/>
    </row>
    <row r="47" spans="2:14" x14ac:dyDescent="0.3">
      <c r="B47" s="88"/>
      <c r="C47" s="88"/>
      <c r="D47" s="10"/>
      <c r="E47" s="11"/>
      <c r="F47" s="12"/>
      <c r="G47" s="13"/>
      <c r="H47" s="14" t="str">
        <f>IF(G47&gt;0,LEFT(TEXT(VLOOKUP($G47,'Prüfungen Studiengang'!$A$4:$E$1993,4,0),0),45),"")</f>
        <v/>
      </c>
      <c r="I47" s="15"/>
      <c r="J47" s="16" t="str">
        <f>IF(I47&gt;0,LEFT(TEXT(VLOOKUP($I47,'Prüfungen Studiengang'!$A$4:$E$1993,2,0),0)&amp;"/"&amp;TEXT(VLOOKUP($I47,'Prüfungen Studiengang'!$A$4:$E$1993,3,0),0)&amp;"/"&amp;TEXT(VLOOKUP($I47,'Prüfungen Studiengang'!$A$4:$E$1993,4,0),0),45),"")</f>
        <v/>
      </c>
      <c r="K47" s="17"/>
      <c r="L47" s="18" t="str">
        <f>IF(OR(I47="",K47="A",K47="B",K47="C",K47="D"),"",(VLOOKUP($I47,'Prüfungen Studiengang'!$A$4:$E$1993,5,0)))</f>
        <v/>
      </c>
      <c r="M47" s="19"/>
      <c r="N47" s="20"/>
    </row>
    <row r="48" spans="2:14" x14ac:dyDescent="0.3">
      <c r="B48" s="88"/>
      <c r="C48" s="88"/>
      <c r="D48" s="10"/>
      <c r="E48" s="11"/>
      <c r="F48" s="12"/>
      <c r="G48" s="13"/>
      <c r="H48" s="14" t="str">
        <f>IF(G48&gt;0,LEFT(TEXT(VLOOKUP($G48,'Prüfungen Studiengang'!$A$4:$E$1993,4,0),0),45),"")</f>
        <v/>
      </c>
      <c r="I48" s="15"/>
      <c r="J48" s="16" t="str">
        <f>IF(I48&gt;0,LEFT(TEXT(VLOOKUP($I48,'Prüfungen Studiengang'!$A$4:$E$1993,2,0),0)&amp;"/"&amp;TEXT(VLOOKUP($I48,'Prüfungen Studiengang'!$A$4:$E$1993,3,0),0)&amp;"/"&amp;TEXT(VLOOKUP($I48,'Prüfungen Studiengang'!$A$4:$E$1993,4,0),0),45),"")</f>
        <v/>
      </c>
      <c r="K48" s="17"/>
      <c r="L48" s="18" t="str">
        <f>IF(OR(I48="",K48="A",K48="B",K48="C",K48="D"),"",(VLOOKUP($I48,'Prüfungen Studiengang'!$A$4:$E$1993,5,0)))</f>
        <v/>
      </c>
      <c r="M48" s="19"/>
      <c r="N48" s="20"/>
    </row>
    <row r="49" spans="2:14" x14ac:dyDescent="0.3">
      <c r="B49" s="88"/>
      <c r="C49" s="88"/>
      <c r="D49" s="10"/>
      <c r="E49" s="11"/>
      <c r="F49" s="12"/>
      <c r="G49" s="13"/>
      <c r="H49" s="14" t="str">
        <f>IF(G49&gt;0,LEFT(TEXT(VLOOKUP($G49,'Prüfungen Studiengang'!$A$4:$E$1993,4,0),0),45),"")</f>
        <v/>
      </c>
      <c r="I49" s="15"/>
      <c r="J49" s="16" t="str">
        <f>IF(I49&gt;0,LEFT(TEXT(VLOOKUP($I49,'Prüfungen Studiengang'!$A$4:$E$1993,2,0),0)&amp;"/"&amp;TEXT(VLOOKUP($I49,'Prüfungen Studiengang'!$A$4:$E$1993,3,0),0)&amp;"/"&amp;TEXT(VLOOKUP($I49,'Prüfungen Studiengang'!$A$4:$E$1993,4,0),0),45),"")</f>
        <v/>
      </c>
      <c r="K49" s="17"/>
      <c r="L49" s="18" t="str">
        <f>IF(OR(I49="",K49="A",K49="B",K49="C",K49="D"),"",(VLOOKUP($I49,'Prüfungen Studiengang'!$A$4:$E$1993,5,0)))</f>
        <v/>
      </c>
      <c r="M49" s="19"/>
      <c r="N49" s="20"/>
    </row>
    <row r="50" spans="2:14" x14ac:dyDescent="0.3">
      <c r="B50" s="88"/>
      <c r="C50" s="88"/>
      <c r="D50" s="10"/>
      <c r="E50" s="11"/>
      <c r="F50" s="12"/>
      <c r="G50" s="13"/>
      <c r="H50" s="14" t="str">
        <f>IF(G50&gt;0,LEFT(TEXT(VLOOKUP($G50,'Prüfungen Studiengang'!$A$4:$E$1993,4,0),0),45),"")</f>
        <v/>
      </c>
      <c r="I50" s="15"/>
      <c r="J50" s="16" t="str">
        <f>IF(I50&gt;0,LEFT(TEXT(VLOOKUP($I50,'Prüfungen Studiengang'!$A$4:$E$1993,2,0),0)&amp;"/"&amp;TEXT(VLOOKUP($I50,'Prüfungen Studiengang'!$A$4:$E$1993,3,0),0)&amp;"/"&amp;TEXT(VLOOKUP($I50,'Prüfungen Studiengang'!$A$4:$E$1993,4,0),0),45),"")</f>
        <v/>
      </c>
      <c r="K50" s="17"/>
      <c r="L50" s="18" t="str">
        <f>IF(OR(I50="",K50="A",K50="B",K50="C",K50="D"),"",(VLOOKUP($I50,'Prüfungen Studiengang'!$A$4:$E$1993,5,0)))</f>
        <v/>
      </c>
      <c r="M50" s="19"/>
      <c r="N50" s="20"/>
    </row>
    <row r="51" spans="2:14" x14ac:dyDescent="0.3">
      <c r="B51" s="88"/>
      <c r="C51" s="88"/>
      <c r="D51" s="10"/>
      <c r="E51" s="11"/>
      <c r="F51" s="12"/>
      <c r="G51" s="13"/>
      <c r="H51" s="14" t="str">
        <f>IF(G51&gt;0,LEFT(TEXT(VLOOKUP($G51,'Prüfungen Studiengang'!$A$4:$E$1993,4,0),0),45),"")</f>
        <v/>
      </c>
      <c r="I51" s="15"/>
      <c r="J51" s="16" t="str">
        <f>IF(I51&gt;0,LEFT(TEXT(VLOOKUP($I51,'Prüfungen Studiengang'!$A$4:$E$1993,2,0),0)&amp;"/"&amp;TEXT(VLOOKUP($I51,'Prüfungen Studiengang'!$A$4:$E$1993,3,0),0)&amp;"/"&amp;TEXT(VLOOKUP($I51,'Prüfungen Studiengang'!$A$4:$E$1993,4,0),0),45),"")</f>
        <v/>
      </c>
      <c r="K51" s="17"/>
      <c r="L51" s="18" t="str">
        <f>IF(OR(I51="",K51="A",K51="B",K51="C",K51="D"),"",(VLOOKUP($I51,'Prüfungen Studiengang'!$A$4:$E$1993,5,0)))</f>
        <v/>
      </c>
      <c r="M51" s="19"/>
      <c r="N51" s="20"/>
    </row>
    <row r="52" spans="2:14" x14ac:dyDescent="0.3">
      <c r="B52" s="88"/>
      <c r="C52" s="88"/>
      <c r="D52" s="10"/>
      <c r="E52" s="11"/>
      <c r="F52" s="12"/>
      <c r="G52" s="13"/>
      <c r="H52" s="14" t="str">
        <f>IF(G52&gt;0,LEFT(TEXT(VLOOKUP($G52,'Prüfungen Studiengang'!$A$4:$E$1993,4,0),0),45),"")</f>
        <v/>
      </c>
      <c r="I52" s="15"/>
      <c r="J52" s="16" t="str">
        <f>IF(I52&gt;0,LEFT(TEXT(VLOOKUP($I52,'Prüfungen Studiengang'!$A$4:$E$1993,2,0),0)&amp;"/"&amp;TEXT(VLOOKUP($I52,'Prüfungen Studiengang'!$A$4:$E$1993,3,0),0)&amp;"/"&amp;TEXT(VLOOKUP($I52,'Prüfungen Studiengang'!$A$4:$E$1993,4,0),0),45),"")</f>
        <v/>
      </c>
      <c r="K52" s="17"/>
      <c r="L52" s="18" t="str">
        <f>IF(OR(I52="",K52="A",K52="B",K52="C",K52="D"),"",(VLOOKUP($I52,'Prüfungen Studiengang'!$A$4:$E$1993,5,0)))</f>
        <v/>
      </c>
      <c r="M52" s="19"/>
      <c r="N52" s="20"/>
    </row>
    <row r="53" spans="2:14" x14ac:dyDescent="0.3">
      <c r="B53" s="88"/>
      <c r="C53" s="88"/>
      <c r="D53" s="10"/>
      <c r="E53" s="11"/>
      <c r="F53" s="12"/>
      <c r="G53" s="13"/>
      <c r="H53" s="14" t="str">
        <f>IF(G53&gt;0,LEFT(TEXT(VLOOKUP($G53,'Prüfungen Studiengang'!$A$4:$E$1993,4,0),0),45),"")</f>
        <v/>
      </c>
      <c r="I53" s="15"/>
      <c r="J53" s="16" t="str">
        <f>IF(I53&gt;0,LEFT(TEXT(VLOOKUP($I53,'Prüfungen Studiengang'!$A$4:$E$1993,2,0),0)&amp;"/"&amp;TEXT(VLOOKUP($I53,'Prüfungen Studiengang'!$A$4:$E$1993,3,0),0)&amp;"/"&amp;TEXT(VLOOKUP($I53,'Prüfungen Studiengang'!$A$4:$E$1993,4,0),0),45),"")</f>
        <v/>
      </c>
      <c r="K53" s="17"/>
      <c r="L53" s="18" t="str">
        <f>IF(OR(I53="",K53="A",K53="B",K53="C",K53="D"),"",(VLOOKUP($I53,'Prüfungen Studiengang'!$A$4:$E$1993,5,0)))</f>
        <v/>
      </c>
      <c r="M53" s="19"/>
      <c r="N53" s="20"/>
    </row>
    <row r="54" spans="2:14" x14ac:dyDescent="0.3">
      <c r="B54" s="88"/>
      <c r="C54" s="88"/>
      <c r="D54" s="10"/>
      <c r="E54" s="11"/>
      <c r="F54" s="12"/>
      <c r="G54" s="13"/>
      <c r="H54" s="14" t="str">
        <f>IF(G54&gt;0,LEFT(TEXT(VLOOKUP($G54,'Prüfungen Studiengang'!$A$4:$E$1993,4,0),0),45),"")</f>
        <v/>
      </c>
      <c r="I54" s="15"/>
      <c r="J54" s="16" t="str">
        <f>IF(I54&gt;0,LEFT(TEXT(VLOOKUP($I54,'Prüfungen Studiengang'!$A$4:$E$1993,2,0),0)&amp;"/"&amp;TEXT(VLOOKUP($I54,'Prüfungen Studiengang'!$A$4:$E$1993,3,0),0)&amp;"/"&amp;TEXT(VLOOKUP($I54,'Prüfungen Studiengang'!$A$4:$E$1993,4,0),0),45),"")</f>
        <v/>
      </c>
      <c r="K54" s="17"/>
      <c r="L54" s="18" t="str">
        <f>IF(OR(I54="",K54="A",K54="B",K54="C",K54="D"),"",(VLOOKUP($I54,'Prüfungen Studiengang'!$A$4:$E$1993,5,0)))</f>
        <v/>
      </c>
      <c r="M54" s="19"/>
      <c r="N54" s="20"/>
    </row>
    <row r="55" spans="2:14" x14ac:dyDescent="0.3">
      <c r="B55" s="88"/>
      <c r="C55" s="88"/>
      <c r="D55" s="10"/>
      <c r="E55" s="11"/>
      <c r="F55" s="12"/>
      <c r="G55" s="13"/>
      <c r="H55" s="14" t="str">
        <f>IF(G55&gt;0,LEFT(TEXT(VLOOKUP($G55,'Prüfungen Studiengang'!$A$4:$E$1993,4,0),0),45),"")</f>
        <v/>
      </c>
      <c r="I55" s="15"/>
      <c r="J55" s="16" t="str">
        <f>IF(I55&gt;0,LEFT(TEXT(VLOOKUP($I55,'Prüfungen Studiengang'!$A$4:$E$1993,2,0),0)&amp;"/"&amp;TEXT(VLOOKUP($I55,'Prüfungen Studiengang'!$A$4:$E$1993,3,0),0)&amp;"/"&amp;TEXT(VLOOKUP($I55,'Prüfungen Studiengang'!$A$4:$E$1993,4,0),0),45),"")</f>
        <v/>
      </c>
      <c r="K55" s="17"/>
      <c r="L55" s="18" t="str">
        <f>IF(OR(I55="",K55="A",K55="B",K55="C",K55="D"),"",(VLOOKUP($I55,'Prüfungen Studiengang'!$A$4:$E$1993,5,0)))</f>
        <v/>
      </c>
      <c r="M55" s="19"/>
      <c r="N55" s="20"/>
    </row>
    <row r="56" spans="2:14" x14ac:dyDescent="0.3">
      <c r="B56" s="88"/>
      <c r="C56" s="88"/>
      <c r="D56" s="10"/>
      <c r="E56" s="11"/>
      <c r="F56" s="12"/>
      <c r="G56" s="13"/>
      <c r="H56" s="14" t="str">
        <f>IF(G56&gt;0,LEFT(TEXT(VLOOKUP($G56,'Prüfungen Studiengang'!$A$4:$E$1993,4,0),0),45),"")</f>
        <v/>
      </c>
      <c r="I56" s="15"/>
      <c r="J56" s="16" t="str">
        <f>IF(I56&gt;0,LEFT(TEXT(VLOOKUP($I56,'Prüfungen Studiengang'!$A$4:$E$1993,2,0),0)&amp;"/"&amp;TEXT(VLOOKUP($I56,'Prüfungen Studiengang'!$A$4:$E$1993,3,0),0)&amp;"/"&amp;TEXT(VLOOKUP($I56,'Prüfungen Studiengang'!$A$4:$E$1993,4,0),0),45),"")</f>
        <v/>
      </c>
      <c r="K56" s="17"/>
      <c r="L56" s="18" t="str">
        <f>IF(OR(I56="",K56="A",K56="B",K56="C",K56="D"),"",(VLOOKUP($I56,'Prüfungen Studiengang'!$A$4:$E$1993,5,0)))</f>
        <v/>
      </c>
      <c r="M56" s="19"/>
      <c r="N56" s="20"/>
    </row>
    <row r="57" spans="2:14" x14ac:dyDescent="0.3">
      <c r="B57" s="88"/>
      <c r="C57" s="88"/>
      <c r="D57" s="10"/>
      <c r="E57" s="11"/>
      <c r="F57" s="12"/>
      <c r="G57" s="13"/>
      <c r="H57" s="14" t="str">
        <f>IF(G57&gt;0,LEFT(TEXT(VLOOKUP($G57,'Prüfungen Studiengang'!$A$4:$E$1993,4,0),0),45),"")</f>
        <v/>
      </c>
      <c r="I57" s="15"/>
      <c r="J57" s="16" t="str">
        <f>IF(I57&gt;0,LEFT(TEXT(VLOOKUP($I57,'Prüfungen Studiengang'!$A$4:$E$1993,2,0),0)&amp;"/"&amp;TEXT(VLOOKUP($I57,'Prüfungen Studiengang'!$A$4:$E$1993,3,0),0)&amp;"/"&amp;TEXT(VLOOKUP($I57,'Prüfungen Studiengang'!$A$4:$E$1993,4,0),0),45),"")</f>
        <v/>
      </c>
      <c r="K57" s="17"/>
      <c r="L57" s="18" t="str">
        <f>IF(OR(I57="",K57="A",K57="B",K57="C",K57="D"),"",(VLOOKUP($I57,'Prüfungen Studiengang'!$A$4:$E$1993,5,0)))</f>
        <v/>
      </c>
      <c r="M57" s="19"/>
      <c r="N57" s="20"/>
    </row>
    <row r="58" spans="2:14" ht="16.2" thickBot="1" x14ac:dyDescent="0.35">
      <c r="B58" s="88"/>
      <c r="C58" s="88"/>
      <c r="D58" s="10"/>
      <c r="E58" s="11"/>
      <c r="F58" s="12"/>
      <c r="G58" s="13"/>
      <c r="H58" s="14" t="str">
        <f>IF(G58&gt;0,LEFT(TEXT(VLOOKUP($G58,'Prüfungen Studiengang'!$A$4:$E$1993,4,0),0),45),"")</f>
        <v/>
      </c>
      <c r="I58" s="21"/>
      <c r="J58" s="70" t="str">
        <f>IF(I58&gt;0,LEFT(TEXT(VLOOKUP($I58,'Prüfungen Studiengang'!$A$4:$E$1993,2,0),0)&amp;"/"&amp;TEXT(VLOOKUP($I58,'Prüfungen Studiengang'!$A$4:$E$1993,3,0),0)&amp;"/"&amp;TEXT(VLOOKUP($I58,'Prüfungen Studiengang'!$A$4:$E$1993,4,0),0),45),"")</f>
        <v/>
      </c>
      <c r="K58" s="71"/>
      <c r="L58" s="72" t="str">
        <f>IF(OR(I58="",K58="A",K58="B",K58="C",K58="D"),"",(VLOOKUP($I58,'Prüfungen Studiengang'!$A$4:$E$1993,5,0)))</f>
        <v/>
      </c>
      <c r="M58" s="22"/>
      <c r="N58" s="23"/>
    </row>
    <row r="59" spans="2:14" ht="33.75" customHeight="1" x14ac:dyDescent="0.3">
      <c r="B59" s="97" t="s">
        <v>24</v>
      </c>
      <c r="C59" s="97"/>
      <c r="D59" s="97"/>
      <c r="E59" s="97"/>
      <c r="F59" s="97"/>
      <c r="G59" s="97"/>
      <c r="H59" s="97"/>
      <c r="I59" s="98" t="s">
        <v>25</v>
      </c>
      <c r="J59" s="98"/>
      <c r="K59" s="98"/>
      <c r="L59" s="24">
        <f>SUMIF($K$12:$K$58,"Ja",$L$12:$L$58)</f>
        <v>0</v>
      </c>
      <c r="M59" s="99" t="s">
        <v>26</v>
      </c>
      <c r="N59" s="99"/>
    </row>
    <row r="60" spans="2:14" ht="30" customHeight="1" thickBot="1" x14ac:dyDescent="0.35">
      <c r="B60" s="97"/>
      <c r="C60" s="97"/>
      <c r="D60" s="97"/>
      <c r="E60" s="97"/>
      <c r="F60" s="97"/>
      <c r="G60" s="97"/>
      <c r="H60" s="97"/>
      <c r="I60" s="100" t="s">
        <v>27</v>
      </c>
      <c r="J60" s="100"/>
      <c r="K60" s="101" t="str">
        <f>IF(L59*6/180&lt;1,"Bewerbung/Einschreibung in das 1. Fachsemester möglich.",IF(L59*6/180&lt;2,"Bewerbung/Einschreibung in das 2. Fachsemester möglich.",IF(L59*6/180&lt;3,"Bewerbung/Einschreibung in das 3. Fachsemester möglich.",IF(L59*6/180&lt;4,"Bewerbung/Einschreibung in das 4. Fachsemester möglich.",IF(L59*6/180&lt;5,"Bewerbung/Einschreibung in das 5. Fachsemester möglich.",IF(L59*6/180&lt;6,"Bewerbung/Einschreibung in das 6. Fachsemester möglich."))))))</f>
        <v>Bewerbung/Einschreibung in das 1. Fachsemester möglich.</v>
      </c>
      <c r="L60" s="101"/>
      <c r="M60" s="101"/>
      <c r="N60" s="101"/>
    </row>
    <row r="61" spans="2:14" ht="24.75" customHeight="1" thickBot="1" x14ac:dyDescent="0.35">
      <c r="B61" s="102"/>
      <c r="C61" s="102"/>
      <c r="D61" s="102"/>
      <c r="E61" s="102"/>
      <c r="F61" s="102"/>
      <c r="G61" s="102"/>
      <c r="H61" s="102"/>
      <c r="I61" s="103" t="str">
        <f>+TEXT(L59,"0")&amp;" x "&amp;TEXT(N8,"0")&amp;" : "&amp;TEXT(N8*30,"000")&amp;" = "&amp;TEXT(L59/30,"0,0")&amp;" Semester"</f>
        <v>0 x 6 : 180 = 0,0 Semester</v>
      </c>
      <c r="J61" s="103"/>
      <c r="K61" s="101"/>
      <c r="L61" s="101"/>
      <c r="M61" s="101"/>
      <c r="N61" s="101"/>
    </row>
    <row r="62" spans="2:14" ht="12.6" customHeight="1" x14ac:dyDescent="0.3">
      <c r="B62" s="25"/>
      <c r="D62" s="25"/>
      <c r="E62" s="25"/>
      <c r="F62" s="25"/>
      <c r="G62" s="25"/>
      <c r="H62" s="25"/>
      <c r="I62" s="26"/>
      <c r="J62" s="26"/>
      <c r="K62" s="27"/>
      <c r="L62" s="27"/>
      <c r="M62" s="27"/>
      <c r="N62" s="27"/>
    </row>
    <row r="63" spans="2:14" ht="15" customHeight="1" x14ac:dyDescent="0.3">
      <c r="B63" s="28" t="s">
        <v>28</v>
      </c>
      <c r="C63" s="28"/>
      <c r="D63" s="28"/>
      <c r="E63" s="95" t="s">
        <v>29</v>
      </c>
      <c r="F63" s="95"/>
      <c r="G63" s="95"/>
      <c r="H63" s="95"/>
      <c r="I63" s="95" t="s">
        <v>30</v>
      </c>
      <c r="J63" s="95"/>
      <c r="K63" s="95"/>
      <c r="L63" s="95"/>
      <c r="M63" s="95"/>
      <c r="N63" s="28"/>
    </row>
    <row r="64" spans="2:14" ht="15" customHeight="1" x14ac:dyDescent="0.3">
      <c r="B64" s="28"/>
      <c r="C64" s="28"/>
      <c r="D64" s="28"/>
      <c r="E64" s="95" t="s">
        <v>31</v>
      </c>
      <c r="F64" s="95"/>
      <c r="G64" s="95"/>
      <c r="H64" s="95"/>
      <c r="I64" s="95" t="s">
        <v>32</v>
      </c>
      <c r="J64" s="95"/>
      <c r="K64" s="95"/>
      <c r="L64" s="95"/>
      <c r="M64" s="95"/>
      <c r="N64" s="28"/>
    </row>
    <row r="65" spans="2:14" ht="15" customHeight="1" x14ac:dyDescent="0.3">
      <c r="B65" s="29"/>
      <c r="C65" s="29"/>
      <c r="D65" s="29"/>
      <c r="E65" s="29"/>
      <c r="F65" s="29"/>
      <c r="G65" s="29"/>
      <c r="H65" s="29"/>
      <c r="N65" s="29"/>
    </row>
    <row r="66" spans="2:14" x14ac:dyDescent="0.3">
      <c r="B66" s="28" t="s">
        <v>33</v>
      </c>
      <c r="C66" s="28"/>
      <c r="D66" s="30"/>
      <c r="E66" s="30"/>
      <c r="F66" s="30"/>
      <c r="G66" s="30"/>
      <c r="H66" s="30"/>
      <c r="I66" s="30"/>
      <c r="J66" s="30"/>
      <c r="K66" s="30"/>
      <c r="L66" s="30"/>
      <c r="M66" s="30"/>
      <c r="N66" s="30"/>
    </row>
    <row r="67" spans="2:14" x14ac:dyDescent="0.3">
      <c r="B67" s="96" t="s">
        <v>34</v>
      </c>
      <c r="C67" s="96"/>
      <c r="D67" s="96"/>
      <c r="E67" s="96"/>
      <c r="F67" s="96"/>
      <c r="G67" s="96"/>
      <c r="H67" s="96" t="s">
        <v>35</v>
      </c>
      <c r="I67" s="96"/>
      <c r="J67" s="96"/>
      <c r="K67" s="30"/>
      <c r="L67" s="30"/>
    </row>
    <row r="68" spans="2:14" x14ac:dyDescent="0.3">
      <c r="B68" s="96" t="s">
        <v>36</v>
      </c>
      <c r="C68" s="96"/>
      <c r="D68" s="96"/>
      <c r="E68" s="96"/>
      <c r="F68" s="96"/>
      <c r="G68" s="96"/>
      <c r="H68" s="96" t="s">
        <v>37</v>
      </c>
      <c r="I68" s="96"/>
      <c r="J68" s="96"/>
      <c r="K68" s="30"/>
    </row>
    <row r="69" spans="2:14" x14ac:dyDescent="0.3">
      <c r="B69" s="30"/>
      <c r="C69" s="30"/>
      <c r="D69" s="30"/>
      <c r="E69" s="30"/>
      <c r="F69" s="30"/>
      <c r="G69" s="30"/>
      <c r="H69" s="30"/>
      <c r="I69" s="30"/>
      <c r="J69" s="30"/>
      <c r="K69" s="30"/>
    </row>
    <row r="70" spans="2:14" x14ac:dyDescent="0.3">
      <c r="B70" s="31" t="s">
        <v>38</v>
      </c>
      <c r="C70" s="31"/>
      <c r="D70" s="32"/>
      <c r="E70" s="32"/>
      <c r="F70" s="32"/>
      <c r="G70" s="32"/>
      <c r="H70" s="32"/>
      <c r="I70" s="32"/>
      <c r="J70" s="32"/>
      <c r="K70" s="32"/>
      <c r="L70" s="32"/>
      <c r="M70" s="32"/>
      <c r="N70" s="32"/>
    </row>
    <row r="71" spans="2:14" x14ac:dyDescent="0.3">
      <c r="B71" s="32"/>
      <c r="C71" s="32"/>
      <c r="D71" s="32"/>
      <c r="E71" s="32"/>
      <c r="F71" s="32"/>
      <c r="G71" s="32"/>
      <c r="H71" s="32"/>
      <c r="I71" s="32"/>
      <c r="J71" s="32"/>
      <c r="K71" s="32"/>
      <c r="L71" s="32"/>
      <c r="M71" s="32"/>
      <c r="N71" s="32"/>
    </row>
    <row r="72" spans="2:14" ht="25.8" x14ac:dyDescent="0.3">
      <c r="B72" s="33" t="s">
        <v>39</v>
      </c>
      <c r="C72" s="33" t="s">
        <v>40</v>
      </c>
      <c r="D72" s="109" t="s">
        <v>41</v>
      </c>
      <c r="E72" s="109"/>
      <c r="F72" s="109"/>
      <c r="G72" s="109"/>
      <c r="H72" s="109"/>
      <c r="I72" s="109"/>
      <c r="J72" s="109"/>
      <c r="K72" s="109"/>
      <c r="L72" s="109"/>
      <c r="M72" s="109"/>
      <c r="N72" s="109"/>
    </row>
    <row r="73" spans="2:14" x14ac:dyDescent="0.3">
      <c r="B73" s="34"/>
      <c r="C73" s="34"/>
      <c r="D73" s="106"/>
      <c r="E73" s="106"/>
      <c r="F73" s="106"/>
      <c r="G73" s="106"/>
      <c r="H73" s="106"/>
      <c r="I73" s="106"/>
      <c r="J73" s="106"/>
      <c r="K73" s="106"/>
      <c r="L73" s="106"/>
      <c r="M73" s="106"/>
      <c r="N73" s="106"/>
    </row>
    <row r="74" spans="2:14" x14ac:dyDescent="0.3">
      <c r="B74" s="34"/>
      <c r="C74" s="34"/>
      <c r="D74" s="106"/>
      <c r="E74" s="106"/>
      <c r="F74" s="106"/>
      <c r="G74" s="106"/>
      <c r="H74" s="106"/>
      <c r="I74" s="106"/>
      <c r="J74" s="106"/>
      <c r="K74" s="106"/>
      <c r="L74" s="106"/>
      <c r="M74" s="106"/>
      <c r="N74" s="106"/>
    </row>
    <row r="75" spans="2:14" x14ac:dyDescent="0.3">
      <c r="B75" s="34"/>
      <c r="C75" s="34"/>
      <c r="D75" s="106"/>
      <c r="E75" s="106"/>
      <c r="F75" s="106"/>
      <c r="G75" s="106"/>
      <c r="H75" s="106"/>
      <c r="I75" s="106"/>
      <c r="J75" s="106"/>
      <c r="K75" s="106"/>
      <c r="L75" s="106"/>
      <c r="M75" s="106"/>
      <c r="N75" s="106"/>
    </row>
    <row r="76" spans="2:14" x14ac:dyDescent="0.3">
      <c r="B76" s="34"/>
      <c r="C76" s="34"/>
      <c r="D76" s="106"/>
      <c r="E76" s="106"/>
      <c r="F76" s="106"/>
      <c r="G76" s="106"/>
      <c r="H76" s="106"/>
      <c r="I76" s="106"/>
      <c r="J76" s="106"/>
      <c r="K76" s="106"/>
      <c r="L76" s="106"/>
      <c r="M76" s="106"/>
      <c r="N76" s="106"/>
    </row>
    <row r="77" spans="2:14" x14ac:dyDescent="0.3">
      <c r="B77" s="34"/>
      <c r="C77" s="34"/>
      <c r="D77" s="106"/>
      <c r="E77" s="106"/>
      <c r="F77" s="106"/>
      <c r="G77" s="106"/>
      <c r="H77" s="106"/>
      <c r="I77" s="106"/>
      <c r="J77" s="106"/>
      <c r="K77" s="106"/>
      <c r="L77" s="106"/>
      <c r="M77" s="106"/>
      <c r="N77" s="106"/>
    </row>
    <row r="78" spans="2:14" x14ac:dyDescent="0.3">
      <c r="B78" s="34"/>
      <c r="C78" s="34"/>
      <c r="D78" s="106"/>
      <c r="E78" s="106"/>
      <c r="F78" s="106"/>
      <c r="G78" s="106"/>
      <c r="H78" s="106"/>
      <c r="I78" s="106"/>
      <c r="J78" s="106"/>
      <c r="K78" s="106"/>
      <c r="L78" s="106"/>
      <c r="M78" s="106"/>
      <c r="N78" s="106"/>
    </row>
    <row r="79" spans="2:14" x14ac:dyDescent="0.3">
      <c r="B79" s="34"/>
      <c r="C79" s="34"/>
      <c r="D79" s="106"/>
      <c r="E79" s="106"/>
      <c r="F79" s="106"/>
      <c r="G79" s="106"/>
      <c r="H79" s="106"/>
      <c r="I79" s="106"/>
      <c r="J79" s="106"/>
      <c r="K79" s="106"/>
      <c r="L79" s="106"/>
      <c r="M79" s="106"/>
      <c r="N79" s="106"/>
    </row>
    <row r="80" spans="2:14" x14ac:dyDescent="0.3">
      <c r="B80" s="34"/>
      <c r="C80" s="34"/>
      <c r="D80" s="106"/>
      <c r="E80" s="106"/>
      <c r="F80" s="106"/>
      <c r="G80" s="106"/>
      <c r="H80" s="106"/>
      <c r="I80" s="106"/>
      <c r="J80" s="106"/>
      <c r="K80" s="106"/>
      <c r="L80" s="106"/>
      <c r="M80" s="106"/>
      <c r="N80" s="106"/>
    </row>
    <row r="81" spans="2:14" x14ac:dyDescent="0.3">
      <c r="B81" s="34"/>
      <c r="C81" s="34"/>
      <c r="D81" s="106"/>
      <c r="E81" s="106"/>
      <c r="F81" s="106"/>
      <c r="G81" s="106"/>
      <c r="H81" s="106"/>
      <c r="I81" s="106"/>
      <c r="J81" s="106"/>
      <c r="K81" s="106"/>
      <c r="L81" s="106"/>
      <c r="M81" s="106"/>
      <c r="N81" s="106"/>
    </row>
    <row r="82" spans="2:14" x14ac:dyDescent="0.3">
      <c r="B82" s="34"/>
      <c r="C82" s="34"/>
      <c r="D82" s="106"/>
      <c r="E82" s="106"/>
      <c r="F82" s="106"/>
      <c r="G82" s="106"/>
      <c r="H82" s="106"/>
      <c r="I82" s="106"/>
      <c r="J82" s="106"/>
      <c r="K82" s="106"/>
      <c r="L82" s="106"/>
      <c r="M82" s="106"/>
      <c r="N82" s="106"/>
    </row>
    <row r="83" spans="2:14" x14ac:dyDescent="0.3">
      <c r="B83" s="34"/>
      <c r="C83" s="34"/>
      <c r="D83" s="106"/>
      <c r="E83" s="106"/>
      <c r="F83" s="106"/>
      <c r="G83" s="106"/>
      <c r="H83" s="106"/>
      <c r="I83" s="106"/>
      <c r="J83" s="106"/>
      <c r="K83" s="106"/>
      <c r="L83" s="106"/>
      <c r="M83" s="106"/>
      <c r="N83" s="106"/>
    </row>
    <row r="84" spans="2:14" x14ac:dyDescent="0.3">
      <c r="B84" s="34"/>
      <c r="C84" s="34"/>
      <c r="D84" s="106"/>
      <c r="E84" s="106"/>
      <c r="F84" s="106"/>
      <c r="G84" s="106"/>
      <c r="H84" s="106"/>
      <c r="I84" s="106"/>
      <c r="J84" s="106"/>
      <c r="K84" s="106"/>
      <c r="L84" s="106"/>
      <c r="M84" s="106"/>
      <c r="N84" s="106"/>
    </row>
    <row r="85" spans="2:14" x14ac:dyDescent="0.3">
      <c r="B85" s="34"/>
      <c r="C85" s="34"/>
      <c r="D85" s="106"/>
      <c r="E85" s="106"/>
      <c r="F85" s="106"/>
      <c r="G85" s="106"/>
      <c r="H85" s="106"/>
      <c r="I85" s="106"/>
      <c r="J85" s="106"/>
      <c r="K85" s="106"/>
      <c r="L85" s="106"/>
      <c r="M85" s="106"/>
      <c r="N85" s="106"/>
    </row>
    <row r="86" spans="2:14" x14ac:dyDescent="0.3">
      <c r="B86" s="34"/>
      <c r="C86" s="34"/>
      <c r="D86" s="106"/>
      <c r="E86" s="106"/>
      <c r="F86" s="106"/>
      <c r="G86" s="106"/>
      <c r="H86" s="106"/>
      <c r="I86" s="106"/>
      <c r="J86" s="106"/>
      <c r="K86" s="106"/>
      <c r="L86" s="106"/>
      <c r="M86" s="106"/>
      <c r="N86" s="106"/>
    </row>
    <row r="87" spans="2:14" x14ac:dyDescent="0.3">
      <c r="B87" s="34"/>
      <c r="C87" s="34"/>
      <c r="D87" s="106"/>
      <c r="E87" s="106"/>
      <c r="F87" s="106"/>
      <c r="G87" s="106"/>
      <c r="H87" s="106"/>
      <c r="I87" s="106"/>
      <c r="J87" s="106"/>
      <c r="K87" s="106"/>
      <c r="L87" s="106"/>
      <c r="M87" s="106"/>
      <c r="N87" s="106"/>
    </row>
    <row r="88" spans="2:14" x14ac:dyDescent="0.3">
      <c r="B88" s="35"/>
      <c r="C88" s="35"/>
      <c r="D88" s="36"/>
      <c r="E88" s="36"/>
      <c r="F88" s="36"/>
      <c r="G88" s="36"/>
      <c r="H88" s="36"/>
      <c r="I88" s="36"/>
      <c r="J88" s="36"/>
      <c r="K88" s="36"/>
      <c r="L88" s="36"/>
      <c r="M88" s="36"/>
      <c r="N88" s="36"/>
    </row>
    <row r="89" spans="2:14" x14ac:dyDescent="0.3">
      <c r="B89" s="37" t="s">
        <v>42</v>
      </c>
      <c r="C89" s="37"/>
      <c r="D89" s="37"/>
      <c r="E89" s="37"/>
      <c r="F89" s="37"/>
      <c r="G89" s="37"/>
      <c r="H89" s="37"/>
      <c r="I89" s="37"/>
      <c r="J89" s="37"/>
      <c r="K89" s="37"/>
      <c r="L89" s="37"/>
      <c r="M89" s="37"/>
      <c r="N89" s="37"/>
    </row>
    <row r="90" spans="2:14" x14ac:dyDescent="0.3">
      <c r="B90" s="37"/>
      <c r="C90" s="37"/>
      <c r="D90" s="37"/>
      <c r="E90" s="37"/>
      <c r="F90" s="37"/>
      <c r="G90" s="37"/>
      <c r="H90" s="37"/>
      <c r="I90" s="37"/>
      <c r="J90" s="37"/>
      <c r="K90" s="37"/>
      <c r="L90" s="37"/>
      <c r="M90" s="37"/>
      <c r="N90" s="37"/>
    </row>
    <row r="91" spans="2:14" s="38" customFormat="1" ht="15.75" customHeight="1" x14ac:dyDescent="0.3">
      <c r="B91" s="107" t="s">
        <v>43</v>
      </c>
      <c r="C91" s="107"/>
      <c r="D91" s="107"/>
      <c r="E91" s="107"/>
      <c r="F91" s="107"/>
      <c r="G91" s="107"/>
      <c r="H91" s="107"/>
      <c r="I91" s="107"/>
      <c r="J91" s="107"/>
      <c r="K91" s="107"/>
      <c r="L91" s="107"/>
      <c r="M91" s="107"/>
      <c r="N91" s="107"/>
    </row>
    <row r="92" spans="2:14" x14ac:dyDescent="0.3">
      <c r="B92" s="107"/>
      <c r="C92" s="107"/>
      <c r="D92" s="107"/>
      <c r="E92" s="107"/>
      <c r="F92" s="107"/>
      <c r="G92" s="107"/>
      <c r="H92" s="107"/>
      <c r="I92" s="107"/>
      <c r="J92" s="107"/>
      <c r="K92" s="107"/>
      <c r="L92" s="107"/>
      <c r="M92" s="107"/>
      <c r="N92" s="107"/>
    </row>
    <row r="93" spans="2:14" x14ac:dyDescent="0.3">
      <c r="B93" s="39"/>
      <c r="C93" s="39"/>
      <c r="D93" s="39"/>
      <c r="E93" s="39"/>
      <c r="F93" s="39"/>
      <c r="G93" s="39"/>
      <c r="H93" s="39"/>
      <c r="I93" s="39"/>
      <c r="J93" s="39"/>
      <c r="K93" s="39"/>
      <c r="L93" s="39"/>
      <c r="M93" s="39"/>
      <c r="N93" s="39"/>
    </row>
    <row r="94" spans="2:14" x14ac:dyDescent="0.3">
      <c r="B94" s="40" t="s">
        <v>44</v>
      </c>
      <c r="C94" s="40"/>
      <c r="D94" s="37"/>
      <c r="E94" s="37"/>
      <c r="F94" s="37"/>
      <c r="G94" s="37"/>
      <c r="H94" s="37"/>
      <c r="I94" s="37"/>
      <c r="J94" s="37"/>
      <c r="K94" s="37"/>
      <c r="L94" s="37"/>
      <c r="M94" s="37"/>
      <c r="N94" s="37"/>
    </row>
    <row r="95" spans="2:14" ht="15.75" customHeight="1" x14ac:dyDescent="0.3">
      <c r="B95" s="108" t="s">
        <v>45</v>
      </c>
      <c r="C95" s="108"/>
      <c r="D95" s="108"/>
      <c r="E95" s="108"/>
      <c r="F95" s="108"/>
      <c r="G95" s="108"/>
      <c r="H95" s="108"/>
      <c r="I95" s="108"/>
      <c r="J95" s="108"/>
      <c r="K95" s="108"/>
      <c r="L95" s="108"/>
      <c r="M95" s="108"/>
      <c r="N95" s="108"/>
    </row>
    <row r="96" spans="2:14" x14ac:dyDescent="0.3">
      <c r="B96" s="108"/>
      <c r="C96" s="108"/>
      <c r="D96" s="108"/>
      <c r="E96" s="108"/>
      <c r="F96" s="108"/>
      <c r="G96" s="108"/>
      <c r="H96" s="108"/>
      <c r="I96" s="108"/>
      <c r="J96" s="108"/>
      <c r="K96" s="108"/>
      <c r="L96" s="108"/>
      <c r="M96" s="108"/>
      <c r="N96" s="108"/>
    </row>
    <row r="97" spans="2:14" x14ac:dyDescent="0.3">
      <c r="B97" s="108"/>
      <c r="C97" s="108"/>
      <c r="D97" s="108"/>
      <c r="E97" s="108"/>
      <c r="F97" s="108"/>
      <c r="G97" s="108"/>
      <c r="H97" s="108"/>
      <c r="I97" s="108"/>
      <c r="J97" s="108"/>
      <c r="K97" s="108"/>
      <c r="L97" s="108"/>
      <c r="M97" s="108"/>
      <c r="N97" s="108"/>
    </row>
    <row r="98" spans="2:14" x14ac:dyDescent="0.3">
      <c r="C98" s="37"/>
      <c r="D98" s="37"/>
      <c r="E98" s="37"/>
      <c r="F98" s="37"/>
      <c r="G98" s="37"/>
      <c r="H98" s="37"/>
      <c r="I98" s="37"/>
      <c r="J98" s="37"/>
      <c r="K98" s="37"/>
      <c r="L98" s="37"/>
      <c r="M98" s="37"/>
      <c r="N98" s="37"/>
    </row>
    <row r="99" spans="2:14" x14ac:dyDescent="0.3">
      <c r="B99" s="37" t="s">
        <v>46</v>
      </c>
      <c r="C99" s="37"/>
      <c r="D99" s="37"/>
      <c r="E99" s="37"/>
      <c r="F99" s="37"/>
      <c r="G99" s="37"/>
      <c r="H99" s="37"/>
      <c r="I99" s="37"/>
      <c r="J99" s="37"/>
      <c r="K99" s="37"/>
      <c r="L99" s="37"/>
      <c r="M99" s="37"/>
      <c r="N99" s="37"/>
    </row>
    <row r="100" spans="2:14" x14ac:dyDescent="0.3">
      <c r="B100" s="37"/>
      <c r="C100" s="37"/>
      <c r="D100" s="37"/>
      <c r="E100" s="37"/>
      <c r="F100" s="37"/>
      <c r="G100" s="37"/>
      <c r="H100" s="37"/>
      <c r="I100" s="37"/>
      <c r="J100" s="37"/>
      <c r="K100" s="37"/>
      <c r="L100" s="37"/>
      <c r="M100" s="37"/>
      <c r="N100" s="37"/>
    </row>
    <row r="101" spans="2:14" x14ac:dyDescent="0.3">
      <c r="B101" s="37" t="s">
        <v>47</v>
      </c>
      <c r="C101" s="37"/>
      <c r="D101" s="37"/>
      <c r="E101" s="37"/>
      <c r="F101" s="37"/>
      <c r="G101" s="37"/>
      <c r="H101" s="37"/>
      <c r="I101" s="37"/>
      <c r="J101" s="37"/>
      <c r="K101" s="37"/>
      <c r="L101" s="37"/>
      <c r="M101" s="37"/>
      <c r="N101" s="37"/>
    </row>
    <row r="102" spans="2:14" x14ac:dyDescent="0.3">
      <c r="B102" s="37"/>
      <c r="C102" s="37"/>
      <c r="D102" s="37"/>
      <c r="E102" s="37"/>
      <c r="F102" s="37"/>
      <c r="G102" s="37"/>
      <c r="H102" s="37"/>
      <c r="I102" s="37"/>
      <c r="J102" s="37"/>
      <c r="K102" s="37"/>
      <c r="L102" s="37"/>
      <c r="M102" s="37"/>
      <c r="N102" s="37"/>
    </row>
    <row r="103" spans="2:14" x14ac:dyDescent="0.3">
      <c r="B103" s="37" t="s">
        <v>48</v>
      </c>
      <c r="C103" s="37"/>
      <c r="D103" s="37"/>
      <c r="E103" s="37"/>
      <c r="F103" s="37"/>
      <c r="G103" s="37"/>
      <c r="H103" s="37"/>
      <c r="I103" s="37"/>
      <c r="J103" s="37"/>
      <c r="K103" s="37"/>
      <c r="L103" s="37"/>
      <c r="M103" s="37"/>
      <c r="N103" s="37"/>
    </row>
    <row r="104" spans="2:14" x14ac:dyDescent="0.3">
      <c r="B104" s="37"/>
      <c r="C104" s="37"/>
      <c r="D104" s="37"/>
      <c r="E104" s="37"/>
      <c r="F104" s="37"/>
      <c r="G104" s="37"/>
      <c r="H104" s="37"/>
      <c r="I104" s="37"/>
      <c r="J104" s="37"/>
      <c r="K104" s="37"/>
      <c r="L104" s="37"/>
      <c r="M104" s="37"/>
      <c r="N104" s="37"/>
    </row>
    <row r="105" spans="2:14" x14ac:dyDescent="0.3">
      <c r="B105" s="37"/>
      <c r="C105" s="37"/>
      <c r="D105" s="37"/>
      <c r="E105" s="37"/>
      <c r="F105" s="37"/>
      <c r="G105" s="37"/>
      <c r="H105" s="37"/>
      <c r="I105" s="37"/>
      <c r="J105" s="37"/>
      <c r="K105" s="37"/>
      <c r="L105" s="37"/>
      <c r="M105" s="37"/>
      <c r="N105" s="37"/>
    </row>
    <row r="106" spans="2:14" x14ac:dyDescent="0.3">
      <c r="B106" s="37" t="s">
        <v>49</v>
      </c>
      <c r="C106" s="37"/>
      <c r="D106" s="37"/>
      <c r="E106" s="37"/>
      <c r="F106" s="37"/>
      <c r="G106" s="37"/>
      <c r="H106" s="37"/>
      <c r="I106" s="37"/>
      <c r="J106" s="37"/>
      <c r="K106" s="37"/>
      <c r="L106" s="37"/>
      <c r="M106" s="37"/>
      <c r="N106" s="37"/>
    </row>
    <row r="107" spans="2:14" x14ac:dyDescent="0.3">
      <c r="B107" s="41"/>
      <c r="C107" s="32"/>
      <c r="D107" s="32"/>
    </row>
    <row r="108" spans="2:14" x14ac:dyDescent="0.3">
      <c r="B108" s="37" t="s">
        <v>50</v>
      </c>
    </row>
  </sheetData>
  <sheetProtection algorithmName="SHA-512" hashValue="lGW/jrbyq7hGIZONh0l9CbG8rQdX8kPpNG2XxN3XCuVxarnQYWL7MT/W/SzEZTWx0nhC5NlTDjr1RSCt3t8uwA==" saltValue="LHxmgFUfQbT73fEd/qfvtw==" spinCount="100000" sheet="1" objects="1" scenarios="1"/>
  <mergeCells count="101">
    <mergeCell ref="D75:N75"/>
    <mergeCell ref="D76:N76"/>
    <mergeCell ref="D77:N77"/>
    <mergeCell ref="D78:N78"/>
    <mergeCell ref="D79:N79"/>
    <mergeCell ref="B68:G68"/>
    <mergeCell ref="H68:J68"/>
    <mergeCell ref="D72:N72"/>
    <mergeCell ref="D73:N73"/>
    <mergeCell ref="D74:N74"/>
    <mergeCell ref="D85:N85"/>
    <mergeCell ref="D86:N86"/>
    <mergeCell ref="D87:N87"/>
    <mergeCell ref="B91:N92"/>
    <mergeCell ref="B95:N97"/>
    <mergeCell ref="D80:N80"/>
    <mergeCell ref="D81:N81"/>
    <mergeCell ref="D82:N82"/>
    <mergeCell ref="D83:N83"/>
    <mergeCell ref="D84:N84"/>
    <mergeCell ref="I63:M63"/>
    <mergeCell ref="E64:H64"/>
    <mergeCell ref="I64:M64"/>
    <mergeCell ref="B67:G67"/>
    <mergeCell ref="H67:J67"/>
    <mergeCell ref="B57:C57"/>
    <mergeCell ref="B58:C58"/>
    <mergeCell ref="B59:H60"/>
    <mergeCell ref="I59:K59"/>
    <mergeCell ref="M59:N59"/>
    <mergeCell ref="I60:J60"/>
    <mergeCell ref="K60:N61"/>
    <mergeCell ref="B61:H61"/>
    <mergeCell ref="I61:J61"/>
    <mergeCell ref="E63:H63"/>
    <mergeCell ref="B52:C52"/>
    <mergeCell ref="B53:C53"/>
    <mergeCell ref="B54:C54"/>
    <mergeCell ref="B55:C55"/>
    <mergeCell ref="B56:C56"/>
    <mergeCell ref="B47:C47"/>
    <mergeCell ref="B48:C48"/>
    <mergeCell ref="B49:C49"/>
    <mergeCell ref="B50:C50"/>
    <mergeCell ref="B51:C51"/>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9:H9"/>
    <mergeCell ref="I9:N10"/>
    <mergeCell ref="B10:F10"/>
    <mergeCell ref="G10:H10"/>
    <mergeCell ref="B11:C11"/>
    <mergeCell ref="B5:C5"/>
    <mergeCell ref="D5:N5"/>
    <mergeCell ref="B6:C6"/>
    <mergeCell ref="D6:N6"/>
    <mergeCell ref="B8:C8"/>
    <mergeCell ref="D8:K8"/>
    <mergeCell ref="L8:M8"/>
    <mergeCell ref="B1:N1"/>
    <mergeCell ref="B2:N2"/>
    <mergeCell ref="B3:C3"/>
    <mergeCell ref="D3:N3"/>
    <mergeCell ref="B4:C4"/>
    <mergeCell ref="D4:N4"/>
    <mergeCell ref="B7:C7"/>
    <mergeCell ref="D7:K7"/>
    <mergeCell ref="L7:M7"/>
  </mergeCells>
  <dataValidations count="1">
    <dataValidation type="list" showInputMessage="1" showErrorMessage="1" sqref="K12:K58" xr:uid="{00000000-0002-0000-0000-000000000000}">
      <formula1>"Ja,A,B,C,D,'"</formula1>
      <formula2>0</formula2>
    </dataValidation>
  </dataValidations>
  <printOptions horizontalCentered="1"/>
  <pageMargins left="0.35416666666666702" right="0.35416666666666702" top="0.39374999999999999" bottom="0.78749999999999998" header="0.51180555555555496" footer="0.51180555555555496"/>
  <pageSetup paperSize="9" firstPageNumber="0" orientation="portrait" horizontalDpi="0" verticalDpi="0" r:id="rId1"/>
  <headerFooter>
    <oddFooter>&amp;CSeite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70"/>
  <sheetViews>
    <sheetView windowProtection="1" zoomScaleNormal="100" workbookViewId="0">
      <pane ySplit="4" topLeftCell="A14" activePane="bottomLeft" state="frozen"/>
      <selection pane="bottomLeft" activeCell="E25" sqref="E25"/>
    </sheetView>
  </sheetViews>
  <sheetFormatPr baseColWidth="10" defaultColWidth="9" defaultRowHeight="15.6" x14ac:dyDescent="0.3"/>
  <cols>
    <col min="1" max="1" width="6.8984375" style="42"/>
    <col min="2" max="2" width="4.3984375" style="43"/>
    <col min="3" max="3" width="7.3984375" style="44"/>
    <col min="4" max="4" width="59.8984375" style="45"/>
    <col min="5" max="5" width="6.69921875" style="42"/>
    <col min="6" max="6" width="12" style="45"/>
    <col min="7" max="7" width="15.69921875" style="45"/>
    <col min="8" max="1025" width="12" style="45"/>
  </cols>
  <sheetData>
    <row r="1" spans="1:1024" s="46" customFormat="1" ht="15" customHeight="1" x14ac:dyDescent="0.3">
      <c r="A1" s="112" t="s">
        <v>51</v>
      </c>
      <c r="B1" s="112"/>
      <c r="C1" s="112"/>
      <c r="D1" s="112"/>
      <c r="E1" s="112"/>
      <c r="G1" s="47" t="s">
        <v>52</v>
      </c>
      <c r="H1" s="48" t="s">
        <v>123</v>
      </c>
    </row>
    <row r="2" spans="1:1024" ht="15" customHeight="1" x14ac:dyDescent="0.3">
      <c r="A2" s="112"/>
      <c r="B2" s="112"/>
      <c r="C2" s="112"/>
      <c r="D2" s="112"/>
      <c r="E2" s="112"/>
      <c r="F2" s="46"/>
      <c r="G2" s="47" t="s">
        <v>7</v>
      </c>
      <c r="H2" s="49">
        <v>6</v>
      </c>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15" customHeight="1" x14ac:dyDescent="0.3">
      <c r="A3" s="112"/>
      <c r="B3" s="112"/>
      <c r="C3" s="112"/>
      <c r="D3" s="112"/>
      <c r="E3" s="112"/>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x14ac:dyDescent="0.3">
      <c r="A4" s="50" t="s">
        <v>39</v>
      </c>
      <c r="B4" s="50" t="s">
        <v>53</v>
      </c>
      <c r="C4" s="50" t="s">
        <v>54</v>
      </c>
      <c r="D4" s="51" t="s">
        <v>55</v>
      </c>
      <c r="E4" s="50" t="s">
        <v>56</v>
      </c>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7.5" customHeight="1" x14ac:dyDescent="0.3">
      <c r="A5" s="113"/>
      <c r="B5" s="113"/>
      <c r="C5" s="113"/>
      <c r="D5" s="113"/>
      <c r="E5" s="113"/>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s="55" customFormat="1" ht="15" customHeight="1" x14ac:dyDescent="0.3">
      <c r="A6" s="111" t="s">
        <v>57</v>
      </c>
      <c r="B6" s="111"/>
      <c r="C6" s="111"/>
      <c r="D6" s="111"/>
      <c r="E6" s="111"/>
    </row>
    <row r="7" spans="1:1024" s="55" customFormat="1" ht="15" customHeight="1" x14ac:dyDescent="0.3">
      <c r="A7" s="54">
        <v>1</v>
      </c>
      <c r="B7" s="52" t="s">
        <v>58</v>
      </c>
      <c r="C7" s="53">
        <v>50036</v>
      </c>
      <c r="D7" s="56" t="s">
        <v>59</v>
      </c>
      <c r="E7" s="54">
        <v>6</v>
      </c>
    </row>
    <row r="8" spans="1:1024" s="55" customFormat="1" ht="15" customHeight="1" x14ac:dyDescent="0.3">
      <c r="A8" s="54">
        <v>2</v>
      </c>
      <c r="B8" s="52" t="s">
        <v>58</v>
      </c>
      <c r="C8" s="53">
        <v>21741</v>
      </c>
      <c r="D8" s="56" t="s">
        <v>61</v>
      </c>
      <c r="E8" s="54">
        <v>6</v>
      </c>
    </row>
    <row r="9" spans="1:1024" s="55" customFormat="1" ht="15" customHeight="1" x14ac:dyDescent="0.3">
      <c r="A9" s="54">
        <v>3</v>
      </c>
      <c r="B9" s="52" t="s">
        <v>58</v>
      </c>
      <c r="C9" s="53">
        <v>41001</v>
      </c>
      <c r="D9" s="56" t="s">
        <v>62</v>
      </c>
      <c r="E9" s="54">
        <v>6</v>
      </c>
    </row>
    <row r="10" spans="1:1024" s="55" customFormat="1" ht="15" customHeight="1" x14ac:dyDescent="0.3">
      <c r="A10" s="54">
        <v>4</v>
      </c>
      <c r="B10" s="52" t="s">
        <v>58</v>
      </c>
      <c r="C10" s="53">
        <v>41006</v>
      </c>
      <c r="D10" s="56" t="s">
        <v>63</v>
      </c>
      <c r="E10" s="54">
        <v>4</v>
      </c>
    </row>
    <row r="11" spans="1:1024" s="55" customFormat="1" ht="15" customHeight="1" x14ac:dyDescent="0.3">
      <c r="A11" s="61">
        <v>5</v>
      </c>
      <c r="B11" s="52" t="s">
        <v>58</v>
      </c>
      <c r="C11" s="53">
        <v>41007</v>
      </c>
      <c r="D11" s="56" t="s">
        <v>117</v>
      </c>
      <c r="E11" s="61">
        <v>2</v>
      </c>
    </row>
    <row r="12" spans="1:1024" s="55" customFormat="1" ht="15" customHeight="1" x14ac:dyDescent="0.3">
      <c r="A12" s="61">
        <v>6</v>
      </c>
      <c r="B12" s="52" t="s">
        <v>58</v>
      </c>
      <c r="C12" s="53">
        <v>41008</v>
      </c>
      <c r="D12" s="56" t="s">
        <v>64</v>
      </c>
      <c r="E12" s="54">
        <v>8</v>
      </c>
    </row>
    <row r="13" spans="1:1024" s="55" customFormat="1" ht="15" customHeight="1" x14ac:dyDescent="0.3">
      <c r="A13" s="61">
        <v>7</v>
      </c>
      <c r="B13" s="52" t="s">
        <v>106</v>
      </c>
      <c r="C13" s="53">
        <v>41509</v>
      </c>
      <c r="D13" s="52" t="s">
        <v>114</v>
      </c>
      <c r="E13" s="54">
        <v>4</v>
      </c>
    </row>
    <row r="14" spans="1:1024" s="55" customFormat="1" ht="15" customHeight="1" x14ac:dyDescent="0.3">
      <c r="A14" s="61">
        <v>8</v>
      </c>
      <c r="B14" s="52" t="s">
        <v>106</v>
      </c>
      <c r="C14" s="53">
        <v>41510</v>
      </c>
      <c r="D14" s="52" t="s">
        <v>115</v>
      </c>
      <c r="E14" s="61">
        <v>1</v>
      </c>
    </row>
    <row r="15" spans="1:1024" s="55" customFormat="1" ht="15" customHeight="1" x14ac:dyDescent="0.3">
      <c r="A15" s="61">
        <v>9</v>
      </c>
      <c r="B15" s="52" t="s">
        <v>65</v>
      </c>
      <c r="C15" s="53">
        <v>43008</v>
      </c>
      <c r="D15" s="56" t="s">
        <v>128</v>
      </c>
      <c r="E15" s="54">
        <v>7</v>
      </c>
    </row>
    <row r="16" spans="1:1024" s="55" customFormat="1" ht="15" customHeight="1" x14ac:dyDescent="0.3">
      <c r="A16" s="61">
        <v>10</v>
      </c>
      <c r="B16" s="52" t="s">
        <v>58</v>
      </c>
      <c r="C16" s="53">
        <v>41011</v>
      </c>
      <c r="D16" s="56" t="s">
        <v>66</v>
      </c>
      <c r="E16" s="54">
        <v>6</v>
      </c>
    </row>
    <row r="17" spans="1:5" s="55" customFormat="1" ht="15" customHeight="1" x14ac:dyDescent="0.3">
      <c r="A17" s="61">
        <v>11</v>
      </c>
      <c r="B17" s="52" t="s">
        <v>58</v>
      </c>
      <c r="C17" s="53">
        <v>93004</v>
      </c>
      <c r="D17" s="56" t="s">
        <v>67</v>
      </c>
      <c r="E17" s="54">
        <v>6</v>
      </c>
    </row>
    <row r="18" spans="1:5" s="55" customFormat="1" ht="15" customHeight="1" x14ac:dyDescent="0.3">
      <c r="A18" s="61">
        <v>12</v>
      </c>
      <c r="B18" s="52" t="s">
        <v>58</v>
      </c>
      <c r="C18" s="53">
        <v>30001</v>
      </c>
      <c r="D18" s="56" t="s">
        <v>69</v>
      </c>
      <c r="E18" s="54">
        <v>6</v>
      </c>
    </row>
    <row r="19" spans="1:5" s="55" customFormat="1" ht="15" customHeight="1" x14ac:dyDescent="0.3">
      <c r="A19" s="61">
        <v>13</v>
      </c>
      <c r="B19" s="52" t="s">
        <v>65</v>
      </c>
      <c r="C19" s="53">
        <v>43009</v>
      </c>
      <c r="D19" s="56" t="s">
        <v>70</v>
      </c>
      <c r="E19" s="54">
        <v>8</v>
      </c>
    </row>
    <row r="20" spans="1:5" s="55" customFormat="1" ht="15" customHeight="1" x14ac:dyDescent="0.3">
      <c r="A20" s="61">
        <v>14</v>
      </c>
      <c r="B20" s="52" t="s">
        <v>58</v>
      </c>
      <c r="C20" s="53">
        <v>59506</v>
      </c>
      <c r="D20" s="56" t="s">
        <v>71</v>
      </c>
      <c r="E20" s="54">
        <v>4</v>
      </c>
    </row>
    <row r="21" spans="1:5" s="55" customFormat="1" ht="15" customHeight="1" x14ac:dyDescent="0.3">
      <c r="A21" s="61">
        <v>15</v>
      </c>
      <c r="B21" s="57" t="s">
        <v>65</v>
      </c>
      <c r="C21" s="58">
        <v>95171</v>
      </c>
      <c r="D21" s="58" t="s">
        <v>72</v>
      </c>
      <c r="E21" s="59">
        <v>5</v>
      </c>
    </row>
    <row r="22" spans="1:5" ht="15" customHeight="1" x14ac:dyDescent="0.3">
      <c r="A22" s="61">
        <v>16</v>
      </c>
      <c r="B22" s="52" t="s">
        <v>58</v>
      </c>
      <c r="C22" s="53">
        <v>41016</v>
      </c>
      <c r="D22" s="56" t="s">
        <v>74</v>
      </c>
      <c r="E22" s="54">
        <v>6</v>
      </c>
    </row>
    <row r="23" spans="1:5" ht="15" customHeight="1" x14ac:dyDescent="0.3">
      <c r="A23" s="61">
        <v>17</v>
      </c>
      <c r="B23" s="52" t="s">
        <v>58</v>
      </c>
      <c r="C23" s="53">
        <v>41017</v>
      </c>
      <c r="D23" s="56" t="s">
        <v>75</v>
      </c>
      <c r="E23" s="54">
        <v>6</v>
      </c>
    </row>
    <row r="24" spans="1:5" ht="15" customHeight="1" x14ac:dyDescent="0.3">
      <c r="A24" s="61">
        <v>18</v>
      </c>
      <c r="B24" s="52" t="s">
        <v>58</v>
      </c>
      <c r="C24" s="53">
        <v>41019</v>
      </c>
      <c r="D24" s="56" t="s">
        <v>76</v>
      </c>
      <c r="E24" s="54">
        <v>4</v>
      </c>
    </row>
    <row r="25" spans="1:5" ht="15" customHeight="1" x14ac:dyDescent="0.3">
      <c r="A25" s="61">
        <v>19</v>
      </c>
      <c r="B25" s="57" t="s">
        <v>77</v>
      </c>
      <c r="C25" s="58">
        <v>19001</v>
      </c>
      <c r="D25" s="58" t="s">
        <v>78</v>
      </c>
      <c r="E25" s="60"/>
    </row>
    <row r="26" spans="1:5" ht="15" customHeight="1" x14ac:dyDescent="0.3">
      <c r="A26" s="61">
        <v>20</v>
      </c>
      <c r="B26" s="57" t="s">
        <v>77</v>
      </c>
      <c r="C26" s="58">
        <v>19002</v>
      </c>
      <c r="D26" s="58" t="s">
        <v>78</v>
      </c>
      <c r="E26" s="60"/>
    </row>
    <row r="27" spans="1:5" ht="15" customHeight="1" x14ac:dyDescent="0.3">
      <c r="A27" s="61">
        <v>21</v>
      </c>
      <c r="B27" s="57" t="s">
        <v>77</v>
      </c>
      <c r="C27" s="58">
        <v>19003</v>
      </c>
      <c r="D27" s="58" t="s">
        <v>78</v>
      </c>
      <c r="E27" s="60"/>
    </row>
    <row r="28" spans="1:5" ht="15" customHeight="1" x14ac:dyDescent="0.3">
      <c r="A28" s="61">
        <v>22</v>
      </c>
      <c r="B28" s="52" t="s">
        <v>58</v>
      </c>
      <c r="C28" s="53">
        <v>41020</v>
      </c>
      <c r="D28" s="56" t="s">
        <v>79</v>
      </c>
      <c r="E28" s="54">
        <v>4</v>
      </c>
    </row>
    <row r="29" spans="1:5" ht="15" customHeight="1" x14ac:dyDescent="0.3">
      <c r="A29" s="61">
        <v>23</v>
      </c>
      <c r="B29" s="52" t="s">
        <v>58</v>
      </c>
      <c r="C29" s="53">
        <v>41021</v>
      </c>
      <c r="D29" s="56" t="s">
        <v>80</v>
      </c>
      <c r="E29" s="54">
        <v>6</v>
      </c>
    </row>
    <row r="30" spans="1:5" ht="15" customHeight="1" x14ac:dyDescent="0.3">
      <c r="A30" s="61">
        <v>24</v>
      </c>
      <c r="B30" s="52" t="s">
        <v>58</v>
      </c>
      <c r="C30" s="53">
        <v>41022</v>
      </c>
      <c r="D30" s="56" t="s">
        <v>116</v>
      </c>
      <c r="E30" s="61">
        <v>2</v>
      </c>
    </row>
    <row r="31" spans="1:5" ht="15" customHeight="1" x14ac:dyDescent="0.3">
      <c r="A31" s="61">
        <v>25</v>
      </c>
      <c r="B31" s="57" t="s">
        <v>77</v>
      </c>
      <c r="C31" s="58">
        <v>39001</v>
      </c>
      <c r="D31" s="58" t="s">
        <v>81</v>
      </c>
      <c r="E31" s="60"/>
    </row>
    <row r="32" spans="1:5" ht="15" customHeight="1" x14ac:dyDescent="0.3">
      <c r="A32" s="61">
        <v>26</v>
      </c>
      <c r="B32" s="57" t="s">
        <v>77</v>
      </c>
      <c r="C32" s="58">
        <v>39002</v>
      </c>
      <c r="D32" s="58" t="s">
        <v>82</v>
      </c>
      <c r="E32" s="60"/>
    </row>
    <row r="33" spans="1:5" ht="15" customHeight="1" x14ac:dyDescent="0.3">
      <c r="A33" s="61">
        <v>27</v>
      </c>
      <c r="B33" s="57" t="s">
        <v>77</v>
      </c>
      <c r="C33" s="58">
        <v>39003</v>
      </c>
      <c r="D33" s="58" t="s">
        <v>83</v>
      </c>
      <c r="E33" s="60"/>
    </row>
    <row r="34" spans="1:5" ht="15" customHeight="1" x14ac:dyDescent="0.3">
      <c r="A34" s="61">
        <v>28</v>
      </c>
      <c r="B34" s="52" t="s">
        <v>65</v>
      </c>
      <c r="C34" s="53">
        <v>49013</v>
      </c>
      <c r="D34" s="56" t="s">
        <v>127</v>
      </c>
      <c r="E34" s="54">
        <v>4</v>
      </c>
    </row>
    <row r="35" spans="1:5" ht="7.5" customHeight="1" x14ac:dyDescent="0.3">
      <c r="A35" s="110"/>
      <c r="B35" s="110"/>
      <c r="C35" s="110"/>
      <c r="D35" s="110"/>
      <c r="E35" s="110"/>
    </row>
    <row r="36" spans="1:5" ht="15" customHeight="1" x14ac:dyDescent="0.3">
      <c r="A36" s="111" t="s">
        <v>84</v>
      </c>
      <c r="B36" s="111"/>
      <c r="C36" s="111"/>
      <c r="D36" s="111"/>
      <c r="E36" s="111"/>
    </row>
    <row r="37" spans="1:5" ht="15" customHeight="1" x14ac:dyDescent="0.3">
      <c r="A37" s="54">
        <v>29</v>
      </c>
      <c r="B37" s="52" t="s">
        <v>58</v>
      </c>
      <c r="C37" s="53">
        <v>42004</v>
      </c>
      <c r="D37" s="56" t="s">
        <v>85</v>
      </c>
      <c r="E37" s="54">
        <v>5</v>
      </c>
    </row>
    <row r="38" spans="1:5" ht="15" customHeight="1" x14ac:dyDescent="0.3">
      <c r="A38" s="54">
        <v>30</v>
      </c>
      <c r="B38" s="52" t="s">
        <v>65</v>
      </c>
      <c r="C38" s="53">
        <v>43011</v>
      </c>
      <c r="D38" s="56" t="s">
        <v>86</v>
      </c>
      <c r="E38" s="54">
        <v>5</v>
      </c>
    </row>
    <row r="39" spans="1:5" ht="15" customHeight="1" x14ac:dyDescent="0.3">
      <c r="A39" s="54">
        <v>31</v>
      </c>
      <c r="B39" s="52" t="s">
        <v>87</v>
      </c>
      <c r="C39" s="53">
        <v>40523</v>
      </c>
      <c r="D39" s="56" t="s">
        <v>118</v>
      </c>
      <c r="E39" s="54">
        <v>5</v>
      </c>
    </row>
    <row r="40" spans="1:5" ht="15" customHeight="1" x14ac:dyDescent="0.3">
      <c r="A40" s="61">
        <v>32</v>
      </c>
      <c r="B40" s="52" t="s">
        <v>58</v>
      </c>
      <c r="C40" s="53">
        <v>30002</v>
      </c>
      <c r="D40" s="56" t="s">
        <v>88</v>
      </c>
      <c r="E40" s="54">
        <v>5</v>
      </c>
    </row>
    <row r="41" spans="1:5" ht="15" customHeight="1" x14ac:dyDescent="0.3">
      <c r="A41" s="61">
        <v>33</v>
      </c>
      <c r="B41" s="52" t="s">
        <v>58</v>
      </c>
      <c r="C41" s="53">
        <v>41023</v>
      </c>
      <c r="D41" s="56" t="s">
        <v>89</v>
      </c>
      <c r="E41" s="54">
        <v>5</v>
      </c>
    </row>
    <row r="42" spans="1:5" ht="15" customHeight="1" x14ac:dyDescent="0.3">
      <c r="A42" s="61">
        <v>34</v>
      </c>
      <c r="B42" s="52" t="s">
        <v>58</v>
      </c>
      <c r="C42" s="53">
        <v>41260</v>
      </c>
      <c r="D42" s="56" t="s">
        <v>90</v>
      </c>
      <c r="E42" s="54">
        <v>5</v>
      </c>
    </row>
    <row r="43" spans="1:5" ht="15" customHeight="1" x14ac:dyDescent="0.3">
      <c r="A43" s="61">
        <v>35</v>
      </c>
      <c r="B43" s="52" t="s">
        <v>58</v>
      </c>
      <c r="C43" s="53">
        <v>30003</v>
      </c>
      <c r="D43" s="56" t="s">
        <v>91</v>
      </c>
      <c r="E43" s="54">
        <v>5</v>
      </c>
    </row>
    <row r="44" spans="1:5" ht="15" customHeight="1" x14ac:dyDescent="0.3">
      <c r="A44" s="61">
        <v>36</v>
      </c>
      <c r="B44" s="52" t="s">
        <v>58</v>
      </c>
      <c r="C44" s="53">
        <v>41012</v>
      </c>
      <c r="D44" s="56" t="s">
        <v>92</v>
      </c>
      <c r="E44" s="54">
        <v>5</v>
      </c>
    </row>
    <row r="45" spans="1:5" ht="15" customHeight="1" x14ac:dyDescent="0.3">
      <c r="A45" s="61">
        <v>37</v>
      </c>
      <c r="B45" s="52" t="s">
        <v>58</v>
      </c>
      <c r="C45" s="53">
        <v>42003</v>
      </c>
      <c r="D45" s="56" t="s">
        <v>93</v>
      </c>
      <c r="E45" s="54">
        <v>5</v>
      </c>
    </row>
    <row r="46" spans="1:5" ht="15" customHeight="1" x14ac:dyDescent="0.3">
      <c r="A46" s="61">
        <v>38</v>
      </c>
      <c r="B46" s="52" t="s">
        <v>65</v>
      </c>
      <c r="C46" s="53">
        <v>43010</v>
      </c>
      <c r="D46" s="56" t="s">
        <v>94</v>
      </c>
      <c r="E46" s="54">
        <v>5</v>
      </c>
    </row>
    <row r="47" spans="1:5" ht="15" customHeight="1" x14ac:dyDescent="0.3">
      <c r="A47" s="61">
        <v>39</v>
      </c>
      <c r="B47" s="52" t="s">
        <v>58</v>
      </c>
      <c r="C47" s="53">
        <v>42008</v>
      </c>
      <c r="D47" s="56" t="s">
        <v>95</v>
      </c>
      <c r="E47" s="54">
        <v>5</v>
      </c>
    </row>
    <row r="48" spans="1:5" ht="15" customHeight="1" x14ac:dyDescent="0.3">
      <c r="A48" s="61">
        <v>40</v>
      </c>
      <c r="B48" s="52" t="s">
        <v>96</v>
      </c>
      <c r="C48" s="53">
        <v>42015</v>
      </c>
      <c r="D48" s="56" t="s">
        <v>97</v>
      </c>
      <c r="E48" s="54">
        <v>5</v>
      </c>
    </row>
    <row r="49" spans="1:5" ht="15" customHeight="1" x14ac:dyDescent="0.3">
      <c r="A49" s="61">
        <v>41</v>
      </c>
      <c r="B49" s="52" t="s">
        <v>58</v>
      </c>
      <c r="C49" s="53">
        <v>42006</v>
      </c>
      <c r="D49" s="56" t="s">
        <v>98</v>
      </c>
      <c r="E49" s="54">
        <v>5</v>
      </c>
    </row>
    <row r="50" spans="1:5" ht="15" customHeight="1" x14ac:dyDescent="0.3">
      <c r="A50" s="61">
        <v>42</v>
      </c>
      <c r="B50" s="52" t="s">
        <v>58</v>
      </c>
      <c r="C50" s="53">
        <v>42002</v>
      </c>
      <c r="D50" s="56" t="s">
        <v>119</v>
      </c>
      <c r="E50" s="54">
        <v>5</v>
      </c>
    </row>
    <row r="51" spans="1:5" ht="15" customHeight="1" x14ac:dyDescent="0.3">
      <c r="A51" s="61">
        <v>43</v>
      </c>
      <c r="B51" s="52" t="s">
        <v>58</v>
      </c>
      <c r="C51" s="53">
        <v>42007</v>
      </c>
      <c r="D51" s="56" t="s">
        <v>99</v>
      </c>
      <c r="E51" s="54">
        <v>5</v>
      </c>
    </row>
    <row r="52" spans="1:5" ht="15" customHeight="1" x14ac:dyDescent="0.3">
      <c r="A52" s="61">
        <v>44</v>
      </c>
      <c r="B52" s="52" t="s">
        <v>58</v>
      </c>
      <c r="C52" s="53">
        <v>42005</v>
      </c>
      <c r="D52" s="56" t="s">
        <v>100</v>
      </c>
      <c r="E52" s="54">
        <v>5</v>
      </c>
    </row>
    <row r="53" spans="1:5" ht="7.5" customHeight="1" x14ac:dyDescent="0.3">
      <c r="A53" s="110"/>
      <c r="B53" s="110"/>
      <c r="C53" s="110"/>
      <c r="D53" s="110"/>
      <c r="E53" s="110"/>
    </row>
    <row r="54" spans="1:5" ht="15" customHeight="1" x14ac:dyDescent="0.3">
      <c r="A54" s="111" t="s">
        <v>101</v>
      </c>
      <c r="B54" s="111"/>
      <c r="C54" s="111"/>
      <c r="D54" s="111"/>
      <c r="E54" s="111"/>
    </row>
    <row r="55" spans="1:5" ht="15" customHeight="1" x14ac:dyDescent="0.3">
      <c r="A55" s="54">
        <v>45</v>
      </c>
      <c r="B55" s="52" t="s">
        <v>87</v>
      </c>
      <c r="C55" s="53">
        <v>40521</v>
      </c>
      <c r="D55" s="56" t="s">
        <v>102</v>
      </c>
      <c r="E55" s="54">
        <v>6</v>
      </c>
    </row>
    <row r="56" spans="1:5" ht="15" customHeight="1" x14ac:dyDescent="0.3">
      <c r="A56" s="54">
        <v>46</v>
      </c>
      <c r="B56" s="52" t="s">
        <v>87</v>
      </c>
      <c r="C56" s="53">
        <v>40522</v>
      </c>
      <c r="D56" s="56" t="s">
        <v>103</v>
      </c>
      <c r="E56" s="54">
        <v>6</v>
      </c>
    </row>
    <row r="57" spans="1:5" ht="15" customHeight="1" x14ac:dyDescent="0.3">
      <c r="A57" s="61">
        <v>47</v>
      </c>
      <c r="B57" s="52" t="s">
        <v>96</v>
      </c>
      <c r="C57" s="53">
        <v>42001</v>
      </c>
      <c r="D57" s="56" t="s">
        <v>104</v>
      </c>
      <c r="E57" s="54">
        <v>6</v>
      </c>
    </row>
    <row r="58" spans="1:5" ht="15" customHeight="1" x14ac:dyDescent="0.3">
      <c r="A58" s="61">
        <v>48</v>
      </c>
      <c r="B58" s="52" t="s">
        <v>96</v>
      </c>
      <c r="C58" s="53">
        <v>42009</v>
      </c>
      <c r="D58" s="56" t="s">
        <v>105</v>
      </c>
      <c r="E58" s="54">
        <v>6</v>
      </c>
    </row>
    <row r="59" spans="1:5" ht="15" customHeight="1" x14ac:dyDescent="0.3">
      <c r="A59" s="61">
        <v>49</v>
      </c>
      <c r="B59" s="52" t="s">
        <v>106</v>
      </c>
      <c r="C59" s="53">
        <v>40213</v>
      </c>
      <c r="D59" s="56" t="s">
        <v>107</v>
      </c>
      <c r="E59" s="54">
        <v>6</v>
      </c>
    </row>
    <row r="60" spans="1:5" ht="15" customHeight="1" x14ac:dyDescent="0.3">
      <c r="A60" s="61">
        <v>50</v>
      </c>
      <c r="B60" s="52" t="s">
        <v>65</v>
      </c>
      <c r="C60" s="53">
        <v>43007</v>
      </c>
      <c r="D60" s="56" t="s">
        <v>108</v>
      </c>
      <c r="E60" s="54">
        <v>6</v>
      </c>
    </row>
    <row r="61" spans="1:5" ht="15" customHeight="1" x14ac:dyDescent="0.3">
      <c r="A61" s="61">
        <v>51</v>
      </c>
      <c r="B61" s="52" t="s">
        <v>106</v>
      </c>
      <c r="C61" s="53">
        <v>40045</v>
      </c>
      <c r="D61" s="56" t="s">
        <v>109</v>
      </c>
      <c r="E61" s="54">
        <v>6</v>
      </c>
    </row>
    <row r="62" spans="1:5" ht="15" customHeight="1" x14ac:dyDescent="0.3">
      <c r="A62" s="61">
        <v>52</v>
      </c>
      <c r="B62" s="52" t="s">
        <v>58</v>
      </c>
      <c r="C62" s="53">
        <v>41793</v>
      </c>
      <c r="D62" s="56" t="s">
        <v>110</v>
      </c>
      <c r="E62" s="54">
        <v>6</v>
      </c>
    </row>
    <row r="63" spans="1:5" ht="15" customHeight="1" x14ac:dyDescent="0.3">
      <c r="A63" s="61">
        <v>53</v>
      </c>
      <c r="B63" s="52" t="s">
        <v>111</v>
      </c>
      <c r="C63" s="53">
        <v>70101</v>
      </c>
      <c r="D63" s="56" t="s">
        <v>112</v>
      </c>
      <c r="E63" s="54">
        <v>6</v>
      </c>
    </row>
    <row r="64" spans="1:5" ht="15" customHeight="1" x14ac:dyDescent="0.3">
      <c r="A64" s="61">
        <v>54</v>
      </c>
      <c r="B64" s="52" t="s">
        <v>96</v>
      </c>
      <c r="C64" s="53">
        <v>40034</v>
      </c>
      <c r="D64" s="56" t="s">
        <v>113</v>
      </c>
      <c r="E64" s="54">
        <v>6</v>
      </c>
    </row>
    <row r="65" spans="1:5" ht="7.5" customHeight="1" x14ac:dyDescent="0.3">
      <c r="A65" s="110"/>
      <c r="B65" s="110"/>
      <c r="C65" s="110"/>
      <c r="D65" s="110"/>
      <c r="E65" s="110"/>
    </row>
    <row r="66" spans="1:5" ht="15" customHeight="1" x14ac:dyDescent="0.3">
      <c r="A66" s="111" t="s">
        <v>120</v>
      </c>
      <c r="B66" s="111"/>
      <c r="C66" s="111"/>
      <c r="D66" s="111"/>
      <c r="E66" s="111"/>
    </row>
    <row r="67" spans="1:5" ht="15" customHeight="1" x14ac:dyDescent="0.3">
      <c r="A67" s="61">
        <v>55</v>
      </c>
      <c r="B67" s="52" t="s">
        <v>60</v>
      </c>
      <c r="C67" s="53">
        <v>9010</v>
      </c>
      <c r="D67" s="56" t="s">
        <v>121</v>
      </c>
      <c r="E67" s="61">
        <v>4</v>
      </c>
    </row>
    <row r="68" spans="1:5" ht="15" customHeight="1" x14ac:dyDescent="0.3">
      <c r="A68" s="61">
        <v>56</v>
      </c>
      <c r="B68" s="52" t="s">
        <v>60</v>
      </c>
      <c r="C68" s="53">
        <v>9030</v>
      </c>
      <c r="D68" s="56" t="s">
        <v>73</v>
      </c>
      <c r="E68" s="61">
        <v>8</v>
      </c>
    </row>
    <row r="69" spans="1:5" x14ac:dyDescent="0.3">
      <c r="A69" s="62">
        <v>57</v>
      </c>
      <c r="B69" s="63" t="s">
        <v>60</v>
      </c>
      <c r="C69" s="64">
        <v>9801</v>
      </c>
      <c r="D69" s="65" t="s">
        <v>122</v>
      </c>
      <c r="E69" s="62">
        <v>12</v>
      </c>
    </row>
    <row r="70" spans="1:5" x14ac:dyDescent="0.3">
      <c r="A70" s="62">
        <v>58</v>
      </c>
      <c r="B70" s="63" t="s">
        <v>60</v>
      </c>
      <c r="C70" s="64">
        <v>9802</v>
      </c>
      <c r="D70" s="65" t="s">
        <v>68</v>
      </c>
      <c r="E70" s="62">
        <v>2</v>
      </c>
    </row>
  </sheetData>
  <sheetProtection algorithmName="SHA-512" hashValue="pbBy8bx8KtfzRfi8fHxSJLZIfpNki2Mayb0OWjf6dDkRu2q3ERvxD7+r7gaXUlQRt/vC0VXRO7kNEJnssET6Pg==" saltValue="HjZXv3aQEUs2U2gPsHts9w==" spinCount="100000" sheet="1" objects="1" scenarios="1" selectLockedCells="1"/>
  <protectedRanges>
    <protectedRange sqref="A4:E4 G1:G2" name="Anlage"/>
    <protectedRange sqref="A96:E96" name="Anlage_1_1"/>
    <protectedRange sqref="A1:E3" name="Anlage_1"/>
    <protectedRange sqref="H1:H2" name="Anlage_2"/>
    <protectedRange sqref="A6:E6 A36:E36 A54:E54 B38:E38 B62:E62 A66:E66" name="Anlage_1_2"/>
  </protectedRanges>
  <mergeCells count="9">
    <mergeCell ref="A65:E65"/>
    <mergeCell ref="A66:E66"/>
    <mergeCell ref="A53:E53"/>
    <mergeCell ref="A54:E54"/>
    <mergeCell ref="A1:E3"/>
    <mergeCell ref="A5:E5"/>
    <mergeCell ref="A6:E6"/>
    <mergeCell ref="A35:E35"/>
    <mergeCell ref="A36:E36"/>
  </mergeCells>
  <dataValidations count="1">
    <dataValidation type="whole" allowBlank="1" showInputMessage="1" showErrorMessage="1" sqref="E22:E25" xr:uid="{00000000-0002-0000-0100-000000000000}">
      <formula1>0</formula1>
      <formula2>6</formula2>
    </dataValidation>
  </dataValidations>
  <pageMargins left="0.7" right="0.7"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9</vt:i4>
      </vt:variant>
    </vt:vector>
  </HeadingPairs>
  <TitlesOfParts>
    <vt:vector size="11" baseType="lpstr">
      <vt:lpstr>Formular</vt:lpstr>
      <vt:lpstr>Prüfungen Studiengang</vt:lpstr>
      <vt:lpstr>Formular!_FilterDatenbank</vt:lpstr>
      <vt:lpstr>Formular!Druckbereich</vt:lpstr>
      <vt:lpstr>'Prüfungen Studiengang'!Druckbereich</vt:lpstr>
      <vt:lpstr>Formular!Print_Area_0</vt:lpstr>
      <vt:lpstr>'Prüfungen Studiengang'!Print_Area_0</vt:lpstr>
      <vt:lpstr>Formular!Print_Area_0_0</vt:lpstr>
      <vt:lpstr>'Prüfungen Studiengang'!Print_Area_0_0</vt:lpstr>
      <vt:lpstr>Formular!Z_38361E96_C2A6_4991_ACAC_0C359CB3CB75_.wvu.FilterData</vt:lpstr>
      <vt:lpstr>Formular!Z_38361E96_C2A6_4991_ACAC_0C359CB3CB75_.wvu.PrintArea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Drüen</dc:creator>
  <dc:description/>
  <cp:lastModifiedBy>Nowak, Lisa</cp:lastModifiedBy>
  <cp:revision>3</cp:revision>
  <cp:lastPrinted>2016-06-28T08:24:33Z</cp:lastPrinted>
  <dcterms:created xsi:type="dcterms:W3CDTF">2016-03-29T06:28:06Z</dcterms:created>
  <dcterms:modified xsi:type="dcterms:W3CDTF">2022-04-07T13:11:09Z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