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autoCompressPictures="0"/>
  <mc:AlternateContent xmlns:mc="http://schemas.openxmlformats.org/markup-compatibility/2006">
    <mc:Choice Requires="x15">
      <x15ac:absPath xmlns:x15ac="http://schemas.microsoft.com/office/spreadsheetml/2010/11/ac" url="C:\Users\hy0527\Desktop\"/>
    </mc:Choice>
  </mc:AlternateContent>
  <xr:revisionPtr revIDLastSave="0" documentId="13_ncr:1_{CA2CC227-B30F-4BBD-B28C-545FE7255BBF}" xr6:coauthVersionLast="47" xr6:coauthVersionMax="47" xr10:uidLastSave="{00000000-0000-0000-0000-000000000000}"/>
  <bookViews>
    <workbookView xWindow="-120" yWindow="-120" windowWidth="29040" windowHeight="17640"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Studiengang'!$A$1:$E$213</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E7" i="1"/>
  <c r="L59" i="1" l="1"/>
  <c r="J60" i="1" l="1"/>
</calcChain>
</file>

<file path=xl/sharedStrings.xml><?xml version="1.0" encoding="utf-8"?>
<sst xmlns="http://schemas.openxmlformats.org/spreadsheetml/2006/main" count="266" uniqueCount="141">
  <si>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</si>
  <si>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</si>
  <si>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</si>
  <si>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</si>
  <si>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</si>
  <si>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</si>
  <si>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</si>
  <si>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</si>
  <si>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</si>
  <si>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</si>
  <si>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</si>
  <si>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</si>
  <si>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</si>
  <si>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</si>
  <si>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</si>
  <si>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</si>
  <si>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</si>
  <si>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</si>
  <si>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</si>
  <si>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</si>
  <si>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</si>
  <si>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</si>
  <si>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</si>
  <si>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</si>
  <si>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</si>
  <si>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</si>
  <si>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</si>
  <si>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</si>
  <si>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</si>
  <si>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</si>
  <si>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</si>
  <si>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</si>
  <si>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</si>
  <si>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</si>
  <si>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</si>
  <si>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</si>
  <si>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</si>
  <si>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</si>
  <si>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</si>
  <si>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</si>
  <si>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</si>
  <si>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</si>
  <si>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</si>
  <si>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</si>
  <si>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</si>
  <si>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</si>
  <si>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</si>
  <si>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</si>
  <si>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</si>
  <si>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</si>
  <si>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</si>
  <si>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</si>
  <si>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</si>
  <si>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</si>
  <si>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</si>
  <si>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</si>
  <si>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</si>
  <si>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</si>
  <si>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</si>
  <si>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</si>
  <si>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</si>
  <si>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</si>
  <si>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</si>
  <si>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ZFB</t>
  </si>
  <si>
    <t>ZKB</t>
  </si>
  <si>
    <t xml:space="preserve">Dynamisches Automobilmanagement                           </t>
  </si>
  <si>
    <t xml:space="preserve">Fahrzeugtechnik                                                             </t>
  </si>
  <si>
    <t xml:space="preserve">Internationales Wirtschaftsrecht </t>
  </si>
  <si>
    <t>Konzepte und Instrumente des Controllings</t>
  </si>
  <si>
    <t>ZFA</t>
  </si>
  <si>
    <t>ZKA</t>
  </si>
  <si>
    <t>Digitale Schaltungstechnik</t>
  </si>
  <si>
    <t>Fahrerassistenzsysteme</t>
  </si>
  <si>
    <t>Fahrzeugdynamik</t>
  </si>
  <si>
    <t>Radio Propagation Channels</t>
  </si>
  <si>
    <t>Theorie statistischer Signale</t>
  </si>
  <si>
    <t>Master-Arbeit</t>
  </si>
  <si>
    <t xml:space="preserve">Automobilelektronik                                                      </t>
  </si>
  <si>
    <t xml:space="preserve">Elektromagnetische Verträglichkeit                              </t>
  </si>
  <si>
    <t>3 Semester</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</si>
  <si>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</si>
  <si>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</si>
  <si>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</si>
  <si>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Open Innovation in Mobilitätsunternehmen</t>
  </si>
  <si>
    <t xml:space="preserve">Gute Unternehmensführung Global - Rechtliche und Ethische Aspkete </t>
  </si>
  <si>
    <t>Modelling and Simulation of Dynamic Systems</t>
  </si>
  <si>
    <t>Additive Fertigungsverfahren 2 - Kunststoffverarbeitung</t>
  </si>
  <si>
    <t xml:space="preserve">Multinationale Automobilunternehmen in Zeiten des Umbruchs </t>
  </si>
  <si>
    <t>Kreativmethoden und Innovationscontrolling in der Mobilität</t>
  </si>
  <si>
    <t>Übersicht aller Prüfungsleistungen im Studiengang
Master of Science Automotive Engineering &amp; Mobility Management                                                                                                    PO`24</t>
  </si>
  <si>
    <t>Fahrzeugtechnik und Energieversorgung für die Elektromobilität</t>
  </si>
  <si>
    <t>Softwarebasierte Engineeringprozesse in der Automobilindustrie</t>
  </si>
  <si>
    <t>Hochautomatisiertes Fahren und alternative Antriebssysteme</t>
  </si>
  <si>
    <t xml:space="preserve">Masterseminar Innovationsmanagement </t>
  </si>
  <si>
    <t>Masterseminar internationales und strategisches Automobil- und Mobilitätsmanagement</t>
  </si>
  <si>
    <t>Ringvorlesung Automotive Engineering &amp; Mobility Management</t>
  </si>
  <si>
    <t>Anlagen- und Energiewirtschaft</t>
  </si>
  <si>
    <t>Empirical Finance</t>
  </si>
  <si>
    <t>Energy Markets and Price Formation</t>
  </si>
  <si>
    <t>Fallstudie Formula Student</t>
  </si>
  <si>
    <t>Käuferverhaltenstheorie</t>
  </si>
  <si>
    <t>Innovative Mobilitäts- und Logistikdienstleistungen</t>
  </si>
  <si>
    <t>Financial Risk Management</t>
  </si>
  <si>
    <t xml:space="preserve">Supply Chain Management </t>
  </si>
  <si>
    <t>Wertorientierte Unternehmenssteuerung</t>
  </si>
  <si>
    <t>Fahrzeugtechnik</t>
  </si>
  <si>
    <t>Anlagen zur Erzeugung und Speicherung elektrischer Energie</t>
  </si>
  <si>
    <t>Antriebstechnik</t>
  </si>
  <si>
    <t>Ausgewählte technische Grundlagen der Transportlogistik</t>
  </si>
  <si>
    <t>Design von digitalen Filtern</t>
  </si>
  <si>
    <t>Elektrochemische Wasserstofferzeugung und -nutzung</t>
  </si>
  <si>
    <t xml:space="preserve">Fallstudie Formula Student </t>
  </si>
  <si>
    <t>Grundlagen autonomer Fahrzeugsysteme</t>
  </si>
  <si>
    <t>Kolbenkraftmaschinen</t>
  </si>
  <si>
    <t>Machine Learning</t>
  </si>
  <si>
    <t>Optische Signalverarbeitung</t>
  </si>
  <si>
    <t>Product Engineering</t>
  </si>
  <si>
    <t>Reaktive Strömungen</t>
  </si>
  <si>
    <t>Übertragungstechnik</t>
  </si>
  <si>
    <t>Elektrizitätswirtschaft (Hausarbeit)</t>
  </si>
  <si>
    <t>SKA</t>
  </si>
  <si>
    <t xml:space="preserve">Elektrizitätswirtschaft </t>
  </si>
  <si>
    <t>Wahlpflichtbereich Seminar                                                                                     5 Credits</t>
  </si>
  <si>
    <t xml:space="preserve">Pflichtbereich - Vertiefung Maschinenbau                                                              45 Credits                                          </t>
  </si>
  <si>
    <t xml:space="preserve">Pflichtbereich Elektrotechnik                                                                                  45 Credits                                           </t>
  </si>
  <si>
    <t xml:space="preserve">Wahlpflichtbereich Betriebswirtschaftslehre                                                             5 Credits                      </t>
  </si>
  <si>
    <t xml:space="preserve">Wahlpflichtbereich Technik                                                                                      5 Credits </t>
  </si>
  <si>
    <t>Masterarbeit                                                                                                           30 Credits</t>
  </si>
  <si>
    <t xml:space="preserve">ZFB </t>
  </si>
  <si>
    <t>ZEB</t>
  </si>
  <si>
    <t>Innovationsfabrik - Ideation</t>
  </si>
  <si>
    <t>Additive Fertigungsverfahren 2 - Kunststoffverarbeitung Praktikum</t>
  </si>
  <si>
    <t>SKB</t>
  </si>
  <si>
    <t>Elektrochemische Wasserstofferzeugung und -nutzung Prakitkum</t>
  </si>
  <si>
    <t>Fahrerassistenzsysteme Praktikum</t>
  </si>
  <si>
    <t>Kolbenkraftmaschinen Praktikum</t>
  </si>
  <si>
    <t>Modelling and Simulation of Dynamic Systems Lab</t>
  </si>
  <si>
    <t xml:space="preserve">ZKA </t>
  </si>
  <si>
    <t>Product Engineering Praktikum</t>
  </si>
  <si>
    <t>Master of Science Automotive Engineering &amp; Mobility Management</t>
  </si>
  <si>
    <r>
      <t xml:space="preserve">Marketing in der Automobilindustrie            </t>
    </r>
    <r>
      <rPr>
        <i/>
        <sz val="9"/>
        <rFont val="Calibri"/>
        <family val="2"/>
        <scheme val="minor"/>
      </rPr>
      <t>(</t>
    </r>
    <r>
      <rPr>
        <b/>
        <i/>
        <sz val="9"/>
        <rFont val="Calibri"/>
        <family val="2"/>
        <scheme val="minor"/>
      </rPr>
      <t>nur Vertiefung Maschinenbau</t>
    </r>
    <r>
      <rPr>
        <i/>
        <sz val="9"/>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</si>
</sst>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1"/>
      <color rgb="FF000000"/>
      <name val="Calibri"/>
      <family val="2"/>
      <scheme val="minor"/>
    </font>
    <font>
      <i/>
      <sz val="9"/>
      <name val="Calibri"/>
      <family val="2"/>
      <scheme val="minor"/>
    </font>
    <font>
      <b/>
      <i/>
      <sz val="9"/>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63">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applyProtection="1"/>
    <xf numFmtId="0" fontId="0" fillId="0" borderId="0" xfId="0" applyProtection="1"/>
    <xf numFmtId="0" fontId="14" fillId="0" borderId="0" xfId="0" applyFont="1" applyProtection="1"/>
    <xf numFmtId="0" fontId="14" fillId="0" borderId="0" xfId="0" applyFont="1" applyAlignment="1" applyProtection="1"/>
    <xf numFmtId="0" fontId="15" fillId="0" borderId="1" xfId="0" applyFont="1" applyBorder="1" applyAlignment="1" applyProtection="1">
      <alignment horizontal="center" vertical="center" wrapText="1" shrinkToFit="1"/>
    </xf>
    <xf numFmtId="0" fontId="4"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pplyProtection="1">
      <alignment horizontal="left" vertical="center" shrinkToFit="1"/>
    </xf>
    <xf numFmtId="0" fontId="16"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4" fillId="0" borderId="0" xfId="0" applyFont="1" applyAlignment="1" applyProtection="1">
      <alignment horizontal="left" vertical="center" wrapText="1"/>
    </xf>
    <xf numFmtId="0" fontId="12"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7"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4" fillId="0" borderId="0" xfId="0" applyFont="1" applyAlignment="1"/>
    <xf numFmtId="0" fontId="3" fillId="0" borderId="0" xfId="23"/>
    <xf numFmtId="0" fontId="3" fillId="0" borderId="0" xfId="23" applyAlignment="1"/>
    <xf numFmtId="164" fontId="4" fillId="0" borderId="22" xfId="0" applyNumberFormat="1" applyFont="1" applyBorder="1" applyAlignment="1" applyProtection="1">
      <alignment horizontal="left" vertical="center" wrapText="1" shrinkToFit="1"/>
    </xf>
    <xf numFmtId="0" fontId="14" fillId="0" borderId="0" xfId="0" applyFont="1" applyProtection="1">
      <protection locked="0"/>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Fill="1" applyBorder="1" applyAlignment="1">
      <alignment horizontal="center" vertical="top" wrapText="1"/>
    </xf>
    <xf numFmtId="0" fontId="24" fillId="0" borderId="0" xfId="0" applyFont="1" applyFill="1" applyBorder="1" applyAlignment="1">
      <alignment horizontal="left" vertical="top" wrapText="1"/>
    </xf>
    <xf numFmtId="0" fontId="24" fillId="0" borderId="0" xfId="0" applyFont="1" applyFill="1" applyBorder="1" applyAlignment="1">
      <alignment horizontal="right" vertical="top" wrapText="1"/>
    </xf>
    <xf numFmtId="0" fontId="24" fillId="0" borderId="0" xfId="0" applyFont="1" applyFill="1" applyBorder="1" applyAlignment="1">
      <alignment vertical="top" wrapText="1"/>
    </xf>
    <xf numFmtId="0" fontId="24" fillId="0" borderId="0" xfId="23" applyFont="1" applyFill="1" applyBorder="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14" fillId="0" borderId="0" xfId="0" applyFont="1" applyAlignment="1" applyProtection="1">
      <alignment horizontal="left" vertical="center" wrapText="1"/>
    </xf>
    <xf numFmtId="0" fontId="4" fillId="0" borderId="0" xfId="0" applyFont="1" applyAlignment="1">
      <alignment horizontal="right"/>
    </xf>
    <xf numFmtId="0" fontId="0" fillId="0" borderId="0" xfId="0" applyAlignment="1">
      <alignment horizontal="center"/>
    </xf>
    <xf numFmtId="164" fontId="3" fillId="0" borderId="0" xfId="23" applyNumberFormat="1" applyAlignment="1">
      <alignment horizontal="left"/>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0" borderId="1" xfId="0" quotePrefix="1" applyFont="1" applyBorder="1" applyAlignment="1">
      <alignment horizontal="left" vertical="center"/>
    </xf>
    <xf numFmtId="0" fontId="2" fillId="0" borderId="1" xfId="0" quotePrefix="1" applyFont="1" applyBorder="1" applyAlignment="1">
      <alignment horizontal="right" vertical="center"/>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4" fillId="0" borderId="1" xfId="23" applyFont="1" applyFill="1" applyBorder="1" applyAlignment="1">
      <alignment horizontal="left" vertical="top" wrapText="1"/>
    </xf>
    <xf numFmtId="0" fontId="24" fillId="0" borderId="1" xfId="23" applyFont="1" applyFill="1" applyBorder="1" applyAlignment="1">
      <alignment horizontal="right" vertical="top" wrapText="1"/>
    </xf>
    <xf numFmtId="0" fontId="24" fillId="0" borderId="1" xfId="23" quotePrefix="1" applyFont="1" applyFill="1" applyBorder="1" applyAlignment="1">
      <alignment vertical="top" wrapText="1"/>
    </xf>
    <xf numFmtId="0" fontId="0" fillId="0" borderId="0" xfId="0" applyFont="1" applyAlignment="1">
      <alignment horizontal="left"/>
    </xf>
    <xf numFmtId="0" fontId="4"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24" fillId="0" borderId="3" xfId="23" applyFont="1" applyFill="1" applyBorder="1" applyAlignment="1">
      <alignment horizontal="center" vertical="top" wrapText="1"/>
    </xf>
    <xf numFmtId="0" fontId="24" fillId="0" borderId="3" xfId="23" applyFont="1" applyFill="1" applyBorder="1" applyAlignment="1">
      <alignment horizontal="left" vertical="top" wrapText="1"/>
    </xf>
    <xf numFmtId="0" fontId="24" fillId="0" borderId="3" xfId="23" applyFont="1" applyFill="1" applyBorder="1" applyAlignment="1">
      <alignment horizontal="right" vertical="top" wrapText="1"/>
    </xf>
    <xf numFmtId="0" fontId="3" fillId="0" borderId="3" xfId="23" applyFill="1" applyBorder="1" applyAlignment="1">
      <alignment horizontal="right" vertical="top"/>
    </xf>
    <xf numFmtId="0" fontId="24" fillId="0" borderId="1" xfId="23" applyFont="1" applyFill="1" applyBorder="1" applyAlignment="1">
      <alignment horizontal="center" vertical="top" wrapText="1"/>
    </xf>
    <xf numFmtId="0" fontId="24" fillId="0" borderId="52" xfId="23" applyFont="1" applyFill="1" applyBorder="1" applyAlignment="1">
      <alignment horizontal="left" vertical="top" wrapText="1"/>
    </xf>
    <xf numFmtId="0" fontId="1" fillId="0" borderId="3" xfId="23" applyFont="1" applyFill="1" applyBorder="1" applyAlignment="1">
      <alignment horizontal="left" vertical="top"/>
    </xf>
    <xf numFmtId="0" fontId="30" fillId="0" borderId="0" xfId="0" applyFont="1" applyFill="1" applyBorder="1" applyAlignment="1">
      <alignment vertical="center" wrapText="1"/>
    </xf>
    <xf numFmtId="0" fontId="24" fillId="0" borderId="5" xfId="23" applyFont="1" applyFill="1" applyBorder="1" applyAlignment="1">
      <alignment horizontal="right" vertical="top" wrapText="1"/>
    </xf>
    <xf numFmtId="0" fontId="30" fillId="0" borderId="1" xfId="0" applyFont="1" applyFill="1" applyBorder="1" applyAlignment="1">
      <alignment vertical="center" wrapText="1"/>
    </xf>
    <xf numFmtId="0" fontId="24" fillId="0" borderId="4" xfId="23" applyFont="1" applyFill="1" applyBorder="1" applyAlignment="1">
      <alignment horizontal="center" vertical="top" wrapText="1"/>
    </xf>
    <xf numFmtId="0" fontId="30" fillId="0" borderId="52" xfId="0" applyFont="1" applyFill="1" applyBorder="1" applyAlignment="1">
      <alignment vertical="center" wrapText="1"/>
    </xf>
    <xf numFmtId="49" fontId="1" fillId="0" borderId="0" xfId="23" applyNumberFormat="1" applyFont="1"/>
    <xf numFmtId="0" fontId="0" fillId="0" borderId="20" xfId="0" applyBorder="1" applyAlignment="1" applyProtection="1">
      <alignment horizontal="left" vertical="top"/>
    </xf>
    <xf numFmtId="0" fontId="14" fillId="0" borderId="0" xfId="0" applyFont="1" applyAlignment="1" applyProtection="1">
      <alignment horizontal="left" vertical="center" wrapText="1"/>
    </xf>
    <xf numFmtId="0" fontId="0" fillId="0" borderId="0" xfId="0" applyAlignment="1">
      <alignment horizontal="left"/>
    </xf>
    <xf numFmtId="0" fontId="4" fillId="0" borderId="15" xfId="0" applyFont="1" applyBorder="1" applyAlignment="1" applyProtection="1">
      <alignment horizontal="right" vertical="center" wrapText="1" shrinkToFit="1"/>
    </xf>
    <xf numFmtId="0" fontId="4"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4" fillId="0" borderId="0" xfId="0" applyFont="1" applyAlignment="1" applyProtection="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Border="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pplyProtection="1">
      <alignment horizontal="left" vertical="center" wrapText="1" shrinkToFit="1"/>
    </xf>
    <xf numFmtId="0" fontId="4"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4" fillId="0" borderId="17" xfId="0" applyFont="1" applyBorder="1" applyAlignment="1" applyProtection="1">
      <alignment horizontal="center" vertical="center" wrapText="1" shrinkToFit="1"/>
    </xf>
    <xf numFmtId="0" fontId="4" fillId="0" borderId="33" xfId="0" applyFont="1" applyBorder="1" applyAlignment="1" applyProtection="1">
      <alignment horizontal="center" vertical="center" wrapText="1" shrinkToFit="1"/>
    </xf>
    <xf numFmtId="0" fontId="4" fillId="0" borderId="54" xfId="0" applyFont="1" applyBorder="1" applyAlignment="1" applyProtection="1">
      <alignment horizontal="center" vertical="center" wrapText="1" shrinkToFit="1"/>
    </xf>
    <xf numFmtId="0" fontId="4"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4" fillId="0" borderId="7" xfId="0" applyFont="1" applyBorder="1" applyAlignment="1" applyProtection="1">
      <alignment horizontal="center" vertical="center" wrapText="1" shrinkToFit="1"/>
    </xf>
    <xf numFmtId="0" fontId="4" fillId="0" borderId="6" xfId="0" applyFont="1" applyBorder="1" applyAlignment="1" applyProtection="1">
      <alignment horizontal="center" vertical="center" wrapText="1" shrinkToFit="1"/>
    </xf>
    <xf numFmtId="0" fontId="4" fillId="0" borderId="19" xfId="0" applyFont="1" applyBorder="1" applyAlignment="1" applyProtection="1">
      <alignment horizontal="center" vertical="center" wrapText="1" shrinkToFit="1"/>
    </xf>
    <xf numFmtId="0" fontId="4" fillId="0" borderId="23" xfId="0" applyFont="1" applyBorder="1" applyAlignment="1" applyProtection="1">
      <alignment horizontal="left" vertical="center" wrapText="1" shrinkToFit="1"/>
    </xf>
    <xf numFmtId="0" fontId="4" fillId="0" borderId="55" xfId="0" applyFont="1" applyBorder="1" applyAlignment="1" applyProtection="1">
      <alignment horizontal="left" vertical="center" wrapText="1" shrinkToFit="1"/>
    </xf>
    <xf numFmtId="0" fontId="4" fillId="0" borderId="16" xfId="0" applyFont="1" applyBorder="1" applyAlignment="1" applyProtection="1">
      <alignment horizontal="left" vertical="center" wrapText="1" shrinkToFit="1"/>
    </xf>
    <xf numFmtId="0" fontId="4" fillId="0" borderId="17" xfId="0" applyFont="1" applyBorder="1" applyAlignment="1" applyProtection="1">
      <alignment horizontal="left" vertical="center" wrapText="1" shrinkToFit="1"/>
    </xf>
    <xf numFmtId="0" fontId="4" fillId="0" borderId="33" xfId="0" applyFont="1" applyBorder="1" applyAlignment="1" applyProtection="1">
      <alignment horizontal="left" vertical="center" wrapText="1" shrinkToFit="1"/>
    </xf>
    <xf numFmtId="0" fontId="4" fillId="0" borderId="4" xfId="0" applyFont="1" applyBorder="1" applyAlignment="1" applyProtection="1">
      <alignment horizontal="left" vertical="center" wrapText="1" shrinkToFit="1"/>
    </xf>
    <xf numFmtId="0" fontId="4" fillId="0" borderId="7" xfId="0" applyFont="1" applyBorder="1" applyAlignment="1" applyProtection="1">
      <alignment horizontal="left" vertical="center" wrapText="1" shrinkToFit="1"/>
    </xf>
    <xf numFmtId="0" fontId="4" fillId="0" borderId="6" xfId="0" applyFont="1" applyBorder="1" applyAlignment="1" applyProtection="1">
      <alignment horizontal="left" vertical="center" wrapText="1" shrinkToFit="1"/>
    </xf>
    <xf numFmtId="0" fontId="4"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7" fillId="3" borderId="33" xfId="2" applyBorder="1"/>
    <xf numFmtId="0" fontId="7" fillId="3" borderId="4" xfId="2" applyBorder="1"/>
    <xf numFmtId="0" fontId="5" fillId="0" borderId="0" xfId="23" applyFont="1" applyAlignment="1">
      <alignment horizontal="center" vertical="top" wrapText="1"/>
    </xf>
    <xf numFmtId="0" fontId="5" fillId="0" borderId="10" xfId="23" applyFont="1" applyBorder="1" applyAlignment="1">
      <alignment horizontal="center" vertical="top" wrapText="1"/>
    </xf>
    <xf numFmtId="0" fontId="2" fillId="0" borderId="3" xfId="0" applyFont="1" applyBorder="1" applyAlignment="1">
      <alignment horizontal="center" vertical="top" wrapText="1"/>
    </xf>
    <xf numFmtId="0" fontId="7" fillId="3" borderId="2" xfId="2"/>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kira.plew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zoomScaleNormal="100" zoomScaleSheetLayoutView="100" workbookViewId="0">
      <selection activeCell="E3" sqref="E3:O3"/>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13" t="s">
        <v>43</v>
      </c>
      <c r="C1" s="114"/>
      <c r="D1" s="114"/>
      <c r="E1" s="114"/>
      <c r="F1" s="114"/>
      <c r="G1" s="114"/>
      <c r="H1" s="114"/>
      <c r="I1" s="114"/>
      <c r="J1" s="114"/>
      <c r="K1" s="114"/>
      <c r="L1" s="114"/>
      <c r="M1" s="114"/>
      <c r="N1" s="114"/>
      <c r="O1" s="114"/>
    </row>
    <row r="2" spans="2:15" s="1" customFormat="1" ht="16.5" customHeight="1" thickBot="1" x14ac:dyDescent="0.3">
      <c r="B2" s="84" t="s">
        <v>45</v>
      </c>
      <c r="C2" s="84"/>
      <c r="D2" s="84"/>
      <c r="E2" s="84"/>
      <c r="F2" s="84"/>
      <c r="G2" s="84"/>
      <c r="H2" s="84"/>
      <c r="I2" s="84"/>
      <c r="J2" s="84"/>
      <c r="K2" s="84"/>
      <c r="L2" s="84"/>
      <c r="M2" s="84"/>
      <c r="N2" s="84"/>
      <c r="O2" s="84"/>
    </row>
    <row r="3" spans="2:15" ht="35.1" customHeight="1" x14ac:dyDescent="0.25">
      <c r="B3" s="151" t="s">
        <v>13</v>
      </c>
      <c r="C3" s="152"/>
      <c r="D3" s="153"/>
      <c r="E3" s="121"/>
      <c r="F3" s="121"/>
      <c r="G3" s="121"/>
      <c r="H3" s="121"/>
      <c r="I3" s="122"/>
      <c r="J3" s="122"/>
      <c r="K3" s="122"/>
      <c r="L3" s="122"/>
      <c r="M3" s="122"/>
      <c r="N3" s="122"/>
      <c r="O3" s="123"/>
    </row>
    <row r="4" spans="2:15" ht="35.1" customHeight="1" x14ac:dyDescent="0.25">
      <c r="B4" s="148" t="s">
        <v>12</v>
      </c>
      <c r="C4" s="149"/>
      <c r="D4" s="150"/>
      <c r="E4" s="124"/>
      <c r="F4" s="124"/>
      <c r="G4" s="124"/>
      <c r="H4" s="124"/>
      <c r="I4" s="125"/>
      <c r="J4" s="125"/>
      <c r="K4" s="125"/>
      <c r="L4" s="125"/>
      <c r="M4" s="125"/>
      <c r="N4" s="125"/>
      <c r="O4" s="126"/>
    </row>
    <row r="5" spans="2:15" ht="35.1" customHeight="1" x14ac:dyDescent="0.25">
      <c r="B5" s="148" t="s">
        <v>11</v>
      </c>
      <c r="C5" s="149"/>
      <c r="D5" s="150"/>
      <c r="E5" s="124"/>
      <c r="F5" s="124"/>
      <c r="G5" s="124"/>
      <c r="H5" s="124"/>
      <c r="I5" s="125"/>
      <c r="J5" s="125"/>
      <c r="K5" s="125"/>
      <c r="L5" s="125"/>
      <c r="M5" s="125"/>
      <c r="N5" s="125"/>
      <c r="O5" s="126"/>
    </row>
    <row r="6" spans="2:15" ht="35.1" customHeight="1" x14ac:dyDescent="0.25">
      <c r="B6" s="148" t="s">
        <v>9</v>
      </c>
      <c r="C6" s="149"/>
      <c r="D6" s="150"/>
      <c r="E6" s="124"/>
      <c r="F6" s="124"/>
      <c r="G6" s="124"/>
      <c r="H6" s="124"/>
      <c r="I6" s="124"/>
      <c r="J6" s="124"/>
      <c r="K6" s="124"/>
      <c r="L6" s="124"/>
      <c r="M6" s="124"/>
      <c r="N6" s="124"/>
      <c r="O6" s="127"/>
    </row>
    <row r="7" spans="2:15" ht="35.1" customHeight="1" thickBot="1" x14ac:dyDescent="0.3">
      <c r="B7" s="145" t="s">
        <v>10</v>
      </c>
      <c r="C7" s="146"/>
      <c r="D7" s="147"/>
      <c r="E7" s="128" t="str">
        <f>'Prüfungen Studiengang'!H1</f>
        <v>Master of Science Automotive Engineering &amp; Mobility Management</v>
      </c>
      <c r="F7" s="129"/>
      <c r="G7" s="129"/>
      <c r="H7" s="129"/>
      <c r="I7" s="129"/>
      <c r="J7" s="129"/>
      <c r="K7" s="129"/>
      <c r="L7" s="129"/>
      <c r="M7" s="87" t="s">
        <v>20</v>
      </c>
      <c r="N7" s="88"/>
      <c r="O7" s="35" t="s">
        <v>79</v>
      </c>
    </row>
    <row r="8" spans="2:15" ht="15.75" customHeight="1" x14ac:dyDescent="0.25">
      <c r="B8" s="142" t="s">
        <v>41</v>
      </c>
      <c r="C8" s="143"/>
      <c r="D8" s="143"/>
      <c r="E8" s="143"/>
      <c r="F8" s="143"/>
      <c r="G8" s="143"/>
      <c r="H8" s="143"/>
      <c r="I8" s="144"/>
      <c r="J8" s="130" t="s">
        <v>42</v>
      </c>
      <c r="K8" s="131"/>
      <c r="L8" s="131"/>
      <c r="M8" s="131"/>
      <c r="N8" s="131"/>
      <c r="O8" s="132"/>
    </row>
    <row r="9" spans="2:15" ht="15.75" customHeight="1" x14ac:dyDescent="0.25">
      <c r="B9" s="136" t="s">
        <v>52</v>
      </c>
      <c r="C9" s="137"/>
      <c r="D9" s="137"/>
      <c r="E9" s="137"/>
      <c r="F9" s="137"/>
      <c r="G9" s="138"/>
      <c r="H9" s="137" t="s">
        <v>32</v>
      </c>
      <c r="I9" s="139"/>
      <c r="J9" s="133"/>
      <c r="K9" s="134"/>
      <c r="L9" s="134"/>
      <c r="M9" s="134"/>
      <c r="N9" s="134"/>
      <c r="O9" s="135"/>
    </row>
    <row r="10" spans="2:15" ht="86.25" customHeight="1" x14ac:dyDescent="0.25">
      <c r="B10" s="140" t="s">
        <v>58</v>
      </c>
      <c r="C10" s="141"/>
      <c r="D10" s="69" t="s">
        <v>80</v>
      </c>
      <c r="E10" s="16" t="s">
        <v>33</v>
      </c>
      <c r="F10" s="16" t="s">
        <v>55</v>
      </c>
      <c r="G10" s="39" t="s">
        <v>30</v>
      </c>
      <c r="H10" s="37" t="s">
        <v>22</v>
      </c>
      <c r="I10" s="17" t="s">
        <v>44</v>
      </c>
      <c r="J10" s="19" t="s">
        <v>23</v>
      </c>
      <c r="K10" s="8" t="s">
        <v>25</v>
      </c>
      <c r="L10" s="22" t="s">
        <v>59</v>
      </c>
      <c r="M10" s="8" t="s">
        <v>26</v>
      </c>
      <c r="N10" s="8" t="s">
        <v>27</v>
      </c>
      <c r="O10" s="18" t="s">
        <v>28</v>
      </c>
    </row>
    <row r="11" spans="2:15" x14ac:dyDescent="0.25">
      <c r="B11" s="89"/>
      <c r="C11" s="90"/>
      <c r="D11" s="43"/>
      <c r="E11" s="9"/>
      <c r="F11" s="10"/>
      <c r="G11" s="40"/>
      <c r="H11" s="38"/>
      <c r="I11" s="14" t="str">
        <f>IF(H11&gt;0,LEFT(TEXT(VLOOKUP($H11,'Prüfungen Studiengang'!$A$4:$E$1988,4,FALSE),0),45),"")</f>
        <v/>
      </c>
      <c r="J11" s="11"/>
      <c r="K11" s="15" t="str">
        <f>IF(J11&gt;0,LEFT(TEXT(VLOOKUP($J11,'Prüfungen Studiengang'!$A$4:$E$1988,2,FALSE),0)&amp;"/"&amp;TEXT(VLOOKUP($J11,'Prüfungen Studiengang'!$A$4:$E$1988,3,FALSE),0)&amp;"/"&amp;TEXT(VLOOKUP($J11,'Prüfungen Studiengang'!$A$4:$E$1988,4,FALSE),0),45),"")</f>
        <v/>
      </c>
      <c r="L11" s="43" t="s">
        <v>31</v>
      </c>
      <c r="M11" s="7" t="str">
        <f>IF(OR(J11="",L11="A",L11="B",L11="C",L11="D"),"",(VLOOKUP($J11,'Prüfungen Studiengang'!$A$4:$E$1988,5,FALSE)))</f>
        <v/>
      </c>
      <c r="N11" s="41"/>
      <c r="O11" s="2"/>
    </row>
    <row r="12" spans="2:15" x14ac:dyDescent="0.25">
      <c r="B12" s="89"/>
      <c r="C12" s="90"/>
      <c r="D12" s="43"/>
      <c r="E12" s="9"/>
      <c r="F12" s="10"/>
      <c r="G12" s="40"/>
      <c r="H12" s="38"/>
      <c r="I12" s="14" t="str">
        <f>IF(H12&gt;0,LEFT(TEXT(VLOOKUP($H12,'Prüfungen Studiengang'!$A$4:$E$1988,4,FALSE),0),45),"")</f>
        <v/>
      </c>
      <c r="J12" s="11"/>
      <c r="K12" s="15" t="str">
        <f>IF(J12&gt;0,LEFT(TEXT(VLOOKUP($J12,'Prüfungen Studiengang'!$A$4:$E$1988,2,FALSE),0)&amp;"/"&amp;TEXT(VLOOKUP($J12,'Prüfungen Studiengang'!$A$4:$E$1988,3,FALSE),0)&amp;"/"&amp;TEXT(VLOOKUP($J12,'Prüfungen Studiengang'!$A$4:$E$1988,4,FALSE),0),45),"")</f>
        <v/>
      </c>
      <c r="L12" s="43" t="s">
        <v>31</v>
      </c>
      <c r="M12" s="7" t="str">
        <f>IF(OR(J12="",L12="A",L12="B",L12="C",L12="D"),"",(VLOOKUP($J12,'Prüfungen Studiengang'!$A$4:$E$1988,5,FALSE)))</f>
        <v/>
      </c>
      <c r="N12" s="41"/>
      <c r="O12" s="2"/>
    </row>
    <row r="13" spans="2:15" x14ac:dyDescent="0.25">
      <c r="B13" s="89"/>
      <c r="C13" s="90"/>
      <c r="D13" s="43"/>
      <c r="E13" s="9"/>
      <c r="F13" s="10"/>
      <c r="G13" s="40"/>
      <c r="H13" s="38"/>
      <c r="I13" s="14" t="str">
        <f>IF(H13&gt;0,LEFT(TEXT(VLOOKUP($H13,'Prüfungen Studiengang'!$A$4:$E$1988,4,FALSE),0),45),"")</f>
        <v/>
      </c>
      <c r="J13" s="11"/>
      <c r="K13" s="15" t="str">
        <f>IF(J13&gt;0,LEFT(TEXT(VLOOKUP($J13,'Prüfungen Studiengang'!$A$4:$E$1988,2,FALSE),0)&amp;"/"&amp;TEXT(VLOOKUP($J13,'Prüfungen Studiengang'!$A$4:$E$1988,3,FALSE),0)&amp;"/"&amp;TEXT(VLOOKUP($J13,'Prüfungen Studiengang'!$A$4:$E$1988,4,FALSE),0),45),"")</f>
        <v/>
      </c>
      <c r="L13" s="43" t="s">
        <v>31</v>
      </c>
      <c r="M13" s="7" t="str">
        <f>IF(OR(J13="",L13="A",L13="B",L13="C",L13="D"),"",(VLOOKUP($J13,'Prüfungen Studiengang'!$A$4:$E$1988,5,FALSE)))</f>
        <v/>
      </c>
      <c r="N13" s="41"/>
      <c r="O13" s="2"/>
    </row>
    <row r="14" spans="2:15" x14ac:dyDescent="0.25">
      <c r="B14" s="89"/>
      <c r="C14" s="90"/>
      <c r="D14" s="43"/>
      <c r="E14" s="9"/>
      <c r="F14" s="10"/>
      <c r="G14" s="40"/>
      <c r="H14" s="38"/>
      <c r="I14" s="14" t="str">
        <f>IF(H14&gt;0,LEFT(TEXT(VLOOKUP($H14,'Prüfungen Studiengang'!$A$4:$E$1988,4,FALSE),0),45),"")</f>
        <v/>
      </c>
      <c r="J14" s="11"/>
      <c r="K14" s="15" t="str">
        <f>IF(J14&gt;0,LEFT(TEXT(VLOOKUP($J14,'Prüfungen Studiengang'!$A$4:$E$1988,2,FALSE),0)&amp;"/"&amp;TEXT(VLOOKUP($J14,'Prüfungen Studiengang'!$A$4:$E$1988,3,FALSE),0)&amp;"/"&amp;TEXT(VLOOKUP($J14,'Prüfungen Studiengang'!$A$4:$E$1988,4,FALSE),0),45),"")</f>
        <v/>
      </c>
      <c r="L14" s="43" t="s">
        <v>31</v>
      </c>
      <c r="M14" s="7" t="str">
        <f>IF(OR(J14="",L14="A",L14="B",L14="C",L14="D"),"",(VLOOKUP($J14,'Prüfungen Studiengang'!$A$4:$E$1988,5,FALSE)))</f>
        <v/>
      </c>
      <c r="N14" s="41"/>
      <c r="O14" s="2"/>
    </row>
    <row r="15" spans="2:15" x14ac:dyDescent="0.25">
      <c r="B15" s="89"/>
      <c r="C15" s="90"/>
      <c r="D15" s="43"/>
      <c r="E15" s="9"/>
      <c r="F15" s="10"/>
      <c r="G15" s="40"/>
      <c r="H15" s="38"/>
      <c r="I15" s="14" t="str">
        <f>IF(H15&gt;0,LEFT(TEXT(VLOOKUP($H15,'Prüfungen Studiengang'!$A$4:$E$1988,4,FALSE),0),45),"")</f>
        <v/>
      </c>
      <c r="J15" s="11"/>
      <c r="K15" s="15" t="str">
        <f>IF(J15&gt;0,LEFT(TEXT(VLOOKUP($J15,'Prüfungen Studiengang'!$A$4:$E$1988,2,FALSE),0)&amp;"/"&amp;TEXT(VLOOKUP($J15,'Prüfungen Studiengang'!$A$4:$E$1988,3,FALSE),0)&amp;"/"&amp;TEXT(VLOOKUP($J15,'Prüfungen Studiengang'!$A$4:$E$1988,4,FALSE),0),45),"")</f>
        <v/>
      </c>
      <c r="L15" s="43" t="s">
        <v>31</v>
      </c>
      <c r="M15" s="7" t="str">
        <f>IF(OR(J15="",L15="A",L15="B",L15="C",L15="D"),"",(VLOOKUP($J15,'Prüfungen Studiengang'!$A$4:$E$1988,5,FALSE)))</f>
        <v/>
      </c>
      <c r="N15" s="41"/>
      <c r="O15" s="2"/>
    </row>
    <row r="16" spans="2:15" x14ac:dyDescent="0.25">
      <c r="B16" s="89"/>
      <c r="C16" s="90"/>
      <c r="D16" s="43"/>
      <c r="E16" s="9"/>
      <c r="F16" s="10"/>
      <c r="G16" s="40"/>
      <c r="H16" s="38"/>
      <c r="I16" s="14" t="str">
        <f>IF(H16&gt;0,LEFT(TEXT(VLOOKUP($H16,'Prüfungen Studiengang'!$A$4:$E$1988,4,FALSE),0),45),"")</f>
        <v/>
      </c>
      <c r="J16" s="11"/>
      <c r="K16" s="15" t="str">
        <f>IF(J16&gt;0,LEFT(TEXT(VLOOKUP($J16,'Prüfungen Studiengang'!$A$4:$E$1988,2,FALSE),0)&amp;"/"&amp;TEXT(VLOOKUP($J16,'Prüfungen Studiengang'!$A$4:$E$1988,3,FALSE),0)&amp;"/"&amp;TEXT(VLOOKUP($J16,'Prüfungen Studiengang'!$A$4:$E$1988,4,FALSE),0),45),"")</f>
        <v/>
      </c>
      <c r="L16" s="43" t="s">
        <v>31</v>
      </c>
      <c r="M16" s="7" t="str">
        <f>IF(OR(J16="",L16="A",L16="B",L16="C",L16="D"),"",(VLOOKUP($J16,'Prüfungen Studiengang'!$A$4:$E$1988,5,FALSE)))</f>
        <v/>
      </c>
      <c r="N16" s="41"/>
      <c r="O16" s="2"/>
    </row>
    <row r="17" spans="2:15" x14ac:dyDescent="0.25">
      <c r="B17" s="89"/>
      <c r="C17" s="90"/>
      <c r="D17" s="43"/>
      <c r="E17" s="9"/>
      <c r="F17" s="10"/>
      <c r="G17" s="40"/>
      <c r="H17" s="38"/>
      <c r="I17" s="14" t="str">
        <f>IF(H17&gt;0,LEFT(TEXT(VLOOKUP($H17,'Prüfungen Studiengang'!$A$4:$E$1988,4,FALSE),0),45),"")</f>
        <v/>
      </c>
      <c r="J17" s="11"/>
      <c r="K17" s="15" t="str">
        <f>IF(J17&gt;0,LEFT(TEXT(VLOOKUP($J17,'Prüfungen Studiengang'!$A$4:$E$1988,2,FALSE),0)&amp;"/"&amp;TEXT(VLOOKUP($J17,'Prüfungen Studiengang'!$A$4:$E$1988,3,FALSE),0)&amp;"/"&amp;TEXT(VLOOKUP($J17,'Prüfungen Studiengang'!$A$4:$E$1988,4,FALSE),0),45),"")</f>
        <v/>
      </c>
      <c r="L17" s="43" t="s">
        <v>31</v>
      </c>
      <c r="M17" s="7" t="str">
        <f>IF(OR(J17="",L17="A",L17="B",L17="C",L17="D"),"",(VLOOKUP($J17,'Prüfungen Studiengang'!$A$4:$E$1988,5,FALSE)))</f>
        <v/>
      </c>
      <c r="N17" s="41"/>
      <c r="O17" s="2"/>
    </row>
    <row r="18" spans="2:15" x14ac:dyDescent="0.25">
      <c r="B18" s="89"/>
      <c r="C18" s="90"/>
      <c r="D18" s="43"/>
      <c r="E18" s="9"/>
      <c r="F18" s="10"/>
      <c r="G18" s="40"/>
      <c r="H18" s="38"/>
      <c r="I18" s="14" t="str">
        <f>IF(H18&gt;0,LEFT(TEXT(VLOOKUP($H18,'Prüfungen Studiengang'!$A$4:$E$1988,4,FALSE),0),45),"")</f>
        <v/>
      </c>
      <c r="J18" s="11"/>
      <c r="K18" s="15" t="str">
        <f>IF(J18&gt;0,LEFT(TEXT(VLOOKUP($J18,'Prüfungen Studiengang'!$A$4:$E$1988,2,FALSE),0)&amp;"/"&amp;TEXT(VLOOKUP($J18,'Prüfungen Studiengang'!$A$4:$E$1988,3,FALSE),0)&amp;"/"&amp;TEXT(VLOOKUP($J18,'Prüfungen Studiengang'!$A$4:$E$1988,4,FALSE),0),45),"")</f>
        <v/>
      </c>
      <c r="L18" s="43" t="s">
        <v>31</v>
      </c>
      <c r="M18" s="7" t="str">
        <f>IF(OR(J18="",L18="A",L18="B",L18="C",L18="D"),"",(VLOOKUP($J18,'Prüfungen Studiengang'!$A$4:$E$1988,5,FALSE)))</f>
        <v/>
      </c>
      <c r="N18" s="41"/>
      <c r="O18" s="2"/>
    </row>
    <row r="19" spans="2:15" x14ac:dyDescent="0.25">
      <c r="B19" s="89"/>
      <c r="C19" s="90"/>
      <c r="D19" s="43"/>
      <c r="E19" s="9"/>
      <c r="F19" s="10"/>
      <c r="G19" s="40"/>
      <c r="H19" s="38"/>
      <c r="I19" s="14" t="str">
        <f>IF(H19&gt;0,LEFT(TEXT(VLOOKUP($H19,'Prüfungen Studiengang'!$A$4:$E$1988,4,FALSE),0),45),"")</f>
        <v/>
      </c>
      <c r="J19" s="11"/>
      <c r="K19" s="15" t="str">
        <f>IF(J19&gt;0,LEFT(TEXT(VLOOKUP($J19,'Prüfungen Studiengang'!$A$4:$E$1988,2,FALSE),0)&amp;"/"&amp;TEXT(VLOOKUP($J19,'Prüfungen Studiengang'!$A$4:$E$1988,3,FALSE),0)&amp;"/"&amp;TEXT(VLOOKUP($J19,'Prüfungen Studiengang'!$A$4:$E$1988,4,FALSE),0),45),"")</f>
        <v/>
      </c>
      <c r="L19" s="43" t="s">
        <v>31</v>
      </c>
      <c r="M19" s="7" t="str">
        <f>IF(OR(J19="",L19="A",L19="B",L19="C",L19="D"),"",(VLOOKUP($J19,'Prüfungen Studiengang'!$A$4:$E$1988,5,FALSE)))</f>
        <v/>
      </c>
      <c r="N19" s="41"/>
      <c r="O19" s="2"/>
    </row>
    <row r="20" spans="2:15" x14ac:dyDescent="0.25">
      <c r="B20" s="89"/>
      <c r="C20" s="90"/>
      <c r="D20" s="43"/>
      <c r="E20" s="9"/>
      <c r="F20" s="10"/>
      <c r="G20" s="40"/>
      <c r="H20" s="38"/>
      <c r="I20" s="14" t="str">
        <f>IF(H20&gt;0,LEFT(TEXT(VLOOKUP($H20,'Prüfungen Studiengang'!$A$4:$E$1988,4,FALSE),0),45),"")</f>
        <v/>
      </c>
      <c r="J20" s="11"/>
      <c r="K20" s="15" t="str">
        <f>IF(J20&gt;0,LEFT(TEXT(VLOOKUP($J20,'Prüfungen Studiengang'!$A$4:$E$1988,2,FALSE),0)&amp;"/"&amp;TEXT(VLOOKUP($J20,'Prüfungen Studiengang'!$A$4:$E$1988,3,FALSE),0)&amp;"/"&amp;TEXT(VLOOKUP($J20,'Prüfungen Studiengang'!$A$4:$E$1988,4,FALSE),0),45),"")</f>
        <v/>
      </c>
      <c r="L20" s="43" t="s">
        <v>31</v>
      </c>
      <c r="M20" s="7" t="str">
        <f>IF(OR(J20="",L20="A",L20="B",L20="C",L20="D"),"",(VLOOKUP($J20,'Prüfungen Studiengang'!$A$4:$E$1988,5,FALSE)))</f>
        <v/>
      </c>
      <c r="N20" s="41"/>
      <c r="O20" s="2"/>
    </row>
    <row r="21" spans="2:15" x14ac:dyDescent="0.25">
      <c r="B21" s="89"/>
      <c r="C21" s="90"/>
      <c r="D21" s="43"/>
      <c r="E21" s="9"/>
      <c r="F21" s="10"/>
      <c r="G21" s="40"/>
      <c r="H21" s="38"/>
      <c r="I21" s="14" t="str">
        <f>IF(H21&gt;0,LEFT(TEXT(VLOOKUP($H21,'Prüfungen Studiengang'!$A$4:$E$1988,4,FALSE),0),45),"")</f>
        <v/>
      </c>
      <c r="J21" s="11"/>
      <c r="K21" s="15" t="str">
        <f>IF(J21&gt;0,LEFT(TEXT(VLOOKUP($J21,'Prüfungen Studiengang'!$A$4:$E$1988,2,FALSE),0)&amp;"/"&amp;TEXT(VLOOKUP($J21,'Prüfungen Studiengang'!$A$4:$E$1988,3,FALSE),0)&amp;"/"&amp;TEXT(VLOOKUP($J21,'Prüfungen Studiengang'!$A$4:$E$1988,4,FALSE),0),45),"")</f>
        <v/>
      </c>
      <c r="L21" s="43" t="s">
        <v>31</v>
      </c>
      <c r="M21" s="7" t="str">
        <f>IF(OR(J21="",L21="A",L21="B",L21="C",L21="D"),"",(VLOOKUP($J21,'Prüfungen Studiengang'!$A$4:$E$1988,5,FALSE)))</f>
        <v/>
      </c>
      <c r="N21" s="41"/>
      <c r="O21" s="2"/>
    </row>
    <row r="22" spans="2:15" x14ac:dyDescent="0.25">
      <c r="B22" s="89"/>
      <c r="C22" s="90"/>
      <c r="D22" s="43"/>
      <c r="E22" s="9"/>
      <c r="F22" s="10"/>
      <c r="G22" s="40"/>
      <c r="H22" s="38"/>
      <c r="I22" s="14" t="str">
        <f>IF(H22&gt;0,LEFT(TEXT(VLOOKUP($H22,'Prüfungen Studiengang'!$A$4:$E$1988,4,FALSE),0),45),"")</f>
        <v/>
      </c>
      <c r="J22" s="11"/>
      <c r="K22" s="15" t="str">
        <f>IF(J22&gt;0,LEFT(TEXT(VLOOKUP($J22,'Prüfungen Studiengang'!$A$4:$E$1988,2,FALSE),0)&amp;"/"&amp;TEXT(VLOOKUP($J22,'Prüfungen Studiengang'!$A$4:$E$1988,3,FALSE),0)&amp;"/"&amp;TEXT(VLOOKUP($J22,'Prüfungen Studiengang'!$A$4:$E$1988,4,FALSE),0),45),"")</f>
        <v/>
      </c>
      <c r="L22" s="43" t="s">
        <v>31</v>
      </c>
      <c r="M22" s="7" t="str">
        <f>IF(OR(J22="",L22="A",L22="B",L22="C",L22="D"),"",(VLOOKUP($J22,'Prüfungen Studiengang'!$A$4:$E$1988,5,FALSE)))</f>
        <v/>
      </c>
      <c r="N22" s="41"/>
      <c r="O22" s="2"/>
    </row>
    <row r="23" spans="2:15" x14ac:dyDescent="0.25">
      <c r="B23" s="89"/>
      <c r="C23" s="90"/>
      <c r="D23" s="43"/>
      <c r="E23" s="9"/>
      <c r="F23" s="10"/>
      <c r="G23" s="40"/>
      <c r="H23" s="38"/>
      <c r="I23" s="14" t="str">
        <f>IF(H23&gt;0,LEFT(TEXT(VLOOKUP($H23,'Prüfungen Studiengang'!$A$4:$E$1988,4,FALSE),0),45),"")</f>
        <v/>
      </c>
      <c r="J23" s="11"/>
      <c r="K23" s="15" t="str">
        <f>IF(J23&gt;0,LEFT(TEXT(VLOOKUP($J23,'Prüfungen Studiengang'!$A$4:$E$1988,2,FALSE),0)&amp;"/"&amp;TEXT(VLOOKUP($J23,'Prüfungen Studiengang'!$A$4:$E$1988,3,FALSE),0)&amp;"/"&amp;TEXT(VLOOKUP($J23,'Prüfungen Studiengang'!$A$4:$E$1988,4,FALSE),0),45),"")</f>
        <v/>
      </c>
      <c r="L23" s="43" t="s">
        <v>31</v>
      </c>
      <c r="M23" s="7" t="str">
        <f>IF(OR(J23="",L23="A",L23="B",L23="C",L23="D"),"",(VLOOKUP($J23,'Prüfungen Studiengang'!$A$4:$E$1988,5,FALSE)))</f>
        <v/>
      </c>
      <c r="N23" s="41"/>
      <c r="O23" s="2"/>
    </row>
    <row r="24" spans="2:15" x14ac:dyDescent="0.25">
      <c r="B24" s="89"/>
      <c r="C24" s="90"/>
      <c r="D24" s="43"/>
      <c r="E24" s="9"/>
      <c r="F24" s="10"/>
      <c r="G24" s="40"/>
      <c r="H24" s="38"/>
      <c r="I24" s="14" t="str">
        <f>IF(H24&gt;0,LEFT(TEXT(VLOOKUP($H24,'Prüfungen Studiengang'!$A$4:$E$1988,4,FALSE),0),45),"")</f>
        <v/>
      </c>
      <c r="J24" s="11"/>
      <c r="K24" s="15" t="str">
        <f>IF(J24&gt;0,LEFT(TEXT(VLOOKUP($J24,'Prüfungen Studiengang'!$A$4:$E$1988,2,FALSE),0)&amp;"/"&amp;TEXT(VLOOKUP($J24,'Prüfungen Studiengang'!$A$4:$E$1988,3,FALSE),0)&amp;"/"&amp;TEXT(VLOOKUP($J24,'Prüfungen Studiengang'!$A$4:$E$1988,4,FALSE),0),45),"")</f>
        <v/>
      </c>
      <c r="L24" s="43" t="s">
        <v>31</v>
      </c>
      <c r="M24" s="7" t="str">
        <f>IF(OR(J24="",L24="A",L24="B",L24="C",L24="D"),"",(VLOOKUP($J24,'Prüfungen Studiengang'!$A$4:$E$1988,5,FALSE)))</f>
        <v/>
      </c>
      <c r="N24" s="41"/>
      <c r="O24" s="2"/>
    </row>
    <row r="25" spans="2:15" x14ac:dyDescent="0.25">
      <c r="B25" s="89"/>
      <c r="C25" s="90"/>
      <c r="D25" s="43"/>
      <c r="E25" s="9"/>
      <c r="F25" s="10"/>
      <c r="G25" s="40"/>
      <c r="H25" s="38"/>
      <c r="I25" s="14" t="str">
        <f>IF(H25&gt;0,LEFT(TEXT(VLOOKUP($H25,'Prüfungen Studiengang'!$A$4:$E$1988,4,FALSE),0),45),"")</f>
        <v/>
      </c>
      <c r="J25" s="11"/>
      <c r="K25" s="15" t="str">
        <f>IF(J25&gt;0,LEFT(TEXT(VLOOKUP($J25,'Prüfungen Studiengang'!$A$4:$E$1988,2,FALSE),0)&amp;"/"&amp;TEXT(VLOOKUP($J25,'Prüfungen Studiengang'!$A$4:$E$1988,3,FALSE),0)&amp;"/"&amp;TEXT(VLOOKUP($J25,'Prüfungen Studiengang'!$A$4:$E$1988,4,FALSE),0),45),"")</f>
        <v/>
      </c>
      <c r="L25" s="43" t="s">
        <v>31</v>
      </c>
      <c r="M25" s="7" t="str">
        <f>IF(OR(J25="",L25="A",L25="B",L25="C",L25="D"),"",(VLOOKUP($J25,'Prüfungen Studiengang'!$A$4:$E$1988,5,FALSE)))</f>
        <v/>
      </c>
      <c r="N25" s="41"/>
      <c r="O25" s="2"/>
    </row>
    <row r="26" spans="2:15" x14ac:dyDescent="0.25">
      <c r="B26" s="89"/>
      <c r="C26" s="90"/>
      <c r="D26" s="43"/>
      <c r="E26" s="9"/>
      <c r="F26" s="10"/>
      <c r="G26" s="40"/>
      <c r="H26" s="38"/>
      <c r="I26" s="14" t="str">
        <f>IF(H26&gt;0,LEFT(TEXT(VLOOKUP($H26,'Prüfungen Studiengang'!$A$4:$E$1988,4,FALSE),0),45),"")</f>
        <v/>
      </c>
      <c r="J26" s="11"/>
      <c r="K26" s="15" t="str">
        <f>IF(J26&gt;0,LEFT(TEXT(VLOOKUP($J26,'Prüfungen Studiengang'!$A$4:$E$1988,2,FALSE),0)&amp;"/"&amp;TEXT(VLOOKUP($J26,'Prüfungen Studiengang'!$A$4:$E$1988,3,FALSE),0)&amp;"/"&amp;TEXT(VLOOKUP($J26,'Prüfungen Studiengang'!$A$4:$E$1988,4,FALSE),0),45),"")</f>
        <v/>
      </c>
      <c r="L26" s="43" t="s">
        <v>31</v>
      </c>
      <c r="M26" s="7" t="str">
        <f>IF(OR(J26="",L26="A",L26="B",L26="C",L26="D"),"",(VLOOKUP($J26,'Prüfungen Studiengang'!$A$4:$E$1988,5,FALSE)))</f>
        <v/>
      </c>
      <c r="N26" s="41"/>
      <c r="O26" s="2"/>
    </row>
    <row r="27" spans="2:15" x14ac:dyDescent="0.25">
      <c r="B27" s="89"/>
      <c r="C27" s="90"/>
      <c r="D27" s="43"/>
      <c r="E27" s="9"/>
      <c r="F27" s="10"/>
      <c r="G27" s="40"/>
      <c r="H27" s="38"/>
      <c r="I27" s="14" t="str">
        <f>IF(H27&gt;0,LEFT(TEXT(VLOOKUP($H27,'Prüfungen Studiengang'!$A$4:$E$1988,4,FALSE),0),45),"")</f>
        <v/>
      </c>
      <c r="J27" s="11"/>
      <c r="K27" s="15" t="str">
        <f>IF(J27&gt;0,LEFT(TEXT(VLOOKUP($J27,'Prüfungen Studiengang'!$A$4:$E$1988,2,FALSE),0)&amp;"/"&amp;TEXT(VLOOKUP($J27,'Prüfungen Studiengang'!$A$4:$E$1988,3,FALSE),0)&amp;"/"&amp;TEXT(VLOOKUP($J27,'Prüfungen Studiengang'!$A$4:$E$1988,4,FALSE),0),45),"")</f>
        <v/>
      </c>
      <c r="L27" s="43" t="s">
        <v>31</v>
      </c>
      <c r="M27" s="7" t="str">
        <f>IF(OR(J27="",L27="A",L27="B",L27="C",L27="D"),"",(VLOOKUP($J27,'Prüfungen Studiengang'!$A$4:$E$1988,5,FALSE)))</f>
        <v/>
      </c>
      <c r="N27" s="41"/>
      <c r="O27" s="2"/>
    </row>
    <row r="28" spans="2:15" x14ac:dyDescent="0.25">
      <c r="B28" s="89"/>
      <c r="C28" s="90"/>
      <c r="D28" s="43"/>
      <c r="E28" s="9"/>
      <c r="F28" s="10"/>
      <c r="G28" s="40"/>
      <c r="H28" s="38"/>
      <c r="I28" s="14" t="str">
        <f>IF(H28&gt;0,LEFT(TEXT(VLOOKUP($H28,'Prüfungen Studiengang'!$A$4:$E$1988,4,FALSE),0),45),"")</f>
        <v/>
      </c>
      <c r="J28" s="11"/>
      <c r="K28" s="15" t="str">
        <f>IF(J28&gt;0,LEFT(TEXT(VLOOKUP($J28,'Prüfungen Studiengang'!$A$4:$E$1988,2,FALSE),0)&amp;"/"&amp;TEXT(VLOOKUP($J28,'Prüfungen Studiengang'!$A$4:$E$1988,3,FALSE),0)&amp;"/"&amp;TEXT(VLOOKUP($J28,'Prüfungen Studiengang'!$A$4:$E$1988,4,FALSE),0),45),"")</f>
        <v/>
      </c>
      <c r="L28" s="43" t="s">
        <v>31</v>
      </c>
      <c r="M28" s="7" t="str">
        <f>IF(OR(J28="",L28="A",L28="B",L28="C",L28="D"),"",(VLOOKUP($J28,'Prüfungen Studiengang'!$A$4:$E$1988,5,FALSE)))</f>
        <v/>
      </c>
      <c r="N28" s="41"/>
      <c r="O28" s="2"/>
    </row>
    <row r="29" spans="2:15" x14ac:dyDescent="0.25">
      <c r="B29" s="89"/>
      <c r="C29" s="90"/>
      <c r="D29" s="43"/>
      <c r="E29" s="9"/>
      <c r="F29" s="10"/>
      <c r="G29" s="40"/>
      <c r="H29" s="38"/>
      <c r="I29" s="14" t="str">
        <f>IF(H29&gt;0,LEFT(TEXT(VLOOKUP($H29,'Prüfungen Studiengang'!$A$4:$E$1988,4,FALSE),0),45),"")</f>
        <v/>
      </c>
      <c r="J29" s="11"/>
      <c r="K29" s="15" t="str">
        <f>IF(J29&gt;0,LEFT(TEXT(VLOOKUP($J29,'Prüfungen Studiengang'!$A$4:$E$1988,2,FALSE),0)&amp;"/"&amp;TEXT(VLOOKUP($J29,'Prüfungen Studiengang'!$A$4:$E$1988,3,FALSE),0)&amp;"/"&amp;TEXT(VLOOKUP($J29,'Prüfungen Studiengang'!$A$4:$E$1988,4,FALSE),0),45),"")</f>
        <v/>
      </c>
      <c r="L29" s="43" t="s">
        <v>31</v>
      </c>
      <c r="M29" s="7" t="str">
        <f>IF(OR(J29="",L29="A",L29="B",L29="C",L29="D"),"",(VLOOKUP($J29,'Prüfungen Studiengang'!$A$4:$E$1988,5,FALSE)))</f>
        <v/>
      </c>
      <c r="N29" s="41"/>
      <c r="O29" s="2"/>
    </row>
    <row r="30" spans="2:15" x14ac:dyDescent="0.25">
      <c r="B30" s="89"/>
      <c r="C30" s="90"/>
      <c r="D30" s="43"/>
      <c r="E30" s="9"/>
      <c r="F30" s="10"/>
      <c r="G30" s="40"/>
      <c r="H30" s="38"/>
      <c r="I30" s="14" t="str">
        <f>IF(H30&gt;0,LEFT(TEXT(VLOOKUP($H30,'Prüfungen Studiengang'!$A$4:$E$1988,4,FALSE),0),45),"")</f>
        <v/>
      </c>
      <c r="J30" s="11"/>
      <c r="K30" s="15" t="str">
        <f>IF(J30&gt;0,LEFT(TEXT(VLOOKUP($J30,'Prüfungen Studiengang'!$A$4:$E$1988,2,FALSE),0)&amp;"/"&amp;TEXT(VLOOKUP($J30,'Prüfungen Studiengang'!$A$4:$E$1988,3,FALSE),0)&amp;"/"&amp;TEXT(VLOOKUP($J30,'Prüfungen Studiengang'!$A$4:$E$1988,4,FALSE),0),45),"")</f>
        <v/>
      </c>
      <c r="L30" s="43" t="s">
        <v>31</v>
      </c>
      <c r="M30" s="7" t="str">
        <f>IF(OR(J30="",L30="A",L30="B",L30="C",L30="D"),"",(VLOOKUP($J30,'Prüfungen Studiengang'!$A$4:$E$1988,5,FALSE)))</f>
        <v/>
      </c>
      <c r="N30" s="41"/>
      <c r="O30" s="2"/>
    </row>
    <row r="31" spans="2:15" x14ac:dyDescent="0.25">
      <c r="B31" s="89"/>
      <c r="C31" s="90"/>
      <c r="D31" s="43"/>
      <c r="E31" s="9"/>
      <c r="F31" s="10"/>
      <c r="G31" s="40"/>
      <c r="H31" s="38"/>
      <c r="I31" s="14" t="str">
        <f>IF(H31&gt;0,LEFT(TEXT(VLOOKUP($H31,'Prüfungen Studiengang'!$A$4:$E$1988,4,FALSE),0),45),"")</f>
        <v/>
      </c>
      <c r="J31" s="11"/>
      <c r="K31" s="15" t="str">
        <f>IF(J31&gt;0,LEFT(TEXT(VLOOKUP($J31,'Prüfungen Studiengang'!$A$4:$E$1988,2,FALSE),0)&amp;"/"&amp;TEXT(VLOOKUP($J31,'Prüfungen Studiengang'!$A$4:$E$1988,3,FALSE),0)&amp;"/"&amp;TEXT(VLOOKUP($J31,'Prüfungen Studiengang'!$A$4:$E$1988,4,FALSE),0),45),"")</f>
        <v/>
      </c>
      <c r="L31" s="43" t="s">
        <v>31</v>
      </c>
      <c r="M31" s="7" t="str">
        <f>IF(OR(J31="",L31="A",L31="B",L31="C",L31="D"),"",(VLOOKUP($J31,'Prüfungen Studiengang'!$A$4:$E$1988,5,FALSE)))</f>
        <v/>
      </c>
      <c r="N31" s="41"/>
      <c r="O31" s="2"/>
    </row>
    <row r="32" spans="2:15" x14ac:dyDescent="0.25">
      <c r="B32" s="89"/>
      <c r="C32" s="90"/>
      <c r="D32" s="43"/>
      <c r="E32" s="9"/>
      <c r="F32" s="10"/>
      <c r="G32" s="40"/>
      <c r="H32" s="38"/>
      <c r="I32" s="14" t="str">
        <f>IF(H32&gt;0,LEFT(TEXT(VLOOKUP($H32,'Prüfungen Studiengang'!$A$4:$E$1988,4,FALSE),0),45),"")</f>
        <v/>
      </c>
      <c r="J32" s="11"/>
      <c r="K32" s="15" t="str">
        <f>IF(J32&gt;0,LEFT(TEXT(VLOOKUP($J32,'Prüfungen Studiengang'!$A$4:$E$1988,2,FALSE),0)&amp;"/"&amp;TEXT(VLOOKUP($J32,'Prüfungen Studiengang'!$A$4:$E$1988,3,FALSE),0)&amp;"/"&amp;TEXT(VLOOKUP($J32,'Prüfungen Studiengang'!$A$4:$E$1988,4,FALSE),0),45),"")</f>
        <v/>
      </c>
      <c r="L32" s="43" t="s">
        <v>31</v>
      </c>
      <c r="M32" s="7" t="str">
        <f>IF(OR(J32="",L32="A",L32="B",L32="C",L32="D"),"",(VLOOKUP($J32,'Prüfungen Studiengang'!$A$4:$E$1988,5,FALSE)))</f>
        <v/>
      </c>
      <c r="N32" s="41"/>
      <c r="O32" s="2"/>
    </row>
    <row r="33" spans="2:15" x14ac:dyDescent="0.25">
      <c r="B33" s="89"/>
      <c r="C33" s="90"/>
      <c r="D33" s="43"/>
      <c r="E33" s="9"/>
      <c r="F33" s="10"/>
      <c r="G33" s="40"/>
      <c r="H33" s="38"/>
      <c r="I33" s="14" t="str">
        <f>IF(H33&gt;0,LEFT(TEXT(VLOOKUP($H33,'Prüfungen Studiengang'!$A$4:$E$1988,4,FALSE),0),45),"")</f>
        <v/>
      </c>
      <c r="J33" s="11"/>
      <c r="K33" s="15" t="str">
        <f>IF(J33&gt;0,LEFT(TEXT(VLOOKUP($J33,'Prüfungen Studiengang'!$A$4:$E$1988,2,FALSE),0)&amp;"/"&amp;TEXT(VLOOKUP($J33,'Prüfungen Studiengang'!$A$4:$E$1988,3,FALSE),0)&amp;"/"&amp;TEXT(VLOOKUP($J33,'Prüfungen Studiengang'!$A$4:$E$1988,4,FALSE),0),45),"")</f>
        <v/>
      </c>
      <c r="L33" s="43" t="s">
        <v>31</v>
      </c>
      <c r="M33" s="7" t="str">
        <f>IF(OR(J33="",L33="A",L33="B",L33="C",L33="D"),"",(VLOOKUP($J33,'Prüfungen Studiengang'!$A$4:$E$1988,5,FALSE)))</f>
        <v/>
      </c>
      <c r="N33" s="41"/>
      <c r="O33" s="2"/>
    </row>
    <row r="34" spans="2:15" x14ac:dyDescent="0.25">
      <c r="B34" s="89"/>
      <c r="C34" s="90"/>
      <c r="D34" s="43"/>
      <c r="E34" s="9"/>
      <c r="F34" s="10"/>
      <c r="G34" s="40"/>
      <c r="H34" s="38"/>
      <c r="I34" s="14" t="str">
        <f>IF(H34&gt;0,LEFT(TEXT(VLOOKUP($H34,'Prüfungen Studiengang'!$A$4:$E$1988,4,FALSE),0),45),"")</f>
        <v/>
      </c>
      <c r="J34" s="11"/>
      <c r="K34" s="15" t="str">
        <f>IF(J34&gt;0,LEFT(TEXT(VLOOKUP($J34,'Prüfungen Studiengang'!$A$4:$E$1988,2,FALSE),0)&amp;"/"&amp;TEXT(VLOOKUP($J34,'Prüfungen Studiengang'!$A$4:$E$1988,3,FALSE),0)&amp;"/"&amp;TEXT(VLOOKUP($J34,'Prüfungen Studiengang'!$A$4:$E$1988,4,FALSE),0),45),"")</f>
        <v/>
      </c>
      <c r="L34" s="43" t="s">
        <v>31</v>
      </c>
      <c r="M34" s="7" t="str">
        <f>IF(OR(J34="",L34="A",L34="B",L34="C",L34="D"),"",(VLOOKUP($J34,'Prüfungen Studiengang'!$A$4:$E$1988,5,FALSE)))</f>
        <v/>
      </c>
      <c r="N34" s="41"/>
      <c r="O34" s="2"/>
    </row>
    <row r="35" spans="2:15" x14ac:dyDescent="0.25">
      <c r="B35" s="89"/>
      <c r="C35" s="90"/>
      <c r="D35" s="43"/>
      <c r="E35" s="9"/>
      <c r="F35" s="10"/>
      <c r="G35" s="40"/>
      <c r="H35" s="38"/>
      <c r="I35" s="14" t="str">
        <f>IF(H35&gt;0,LEFT(TEXT(VLOOKUP($H35,'Prüfungen Studiengang'!$A$4:$E$1988,4,FALSE),0),45),"")</f>
        <v/>
      </c>
      <c r="J35" s="11"/>
      <c r="K35" s="15" t="str">
        <f>IF(J35&gt;0,LEFT(TEXT(VLOOKUP($J35,'Prüfungen Studiengang'!$A$4:$E$1988,2,FALSE),0)&amp;"/"&amp;TEXT(VLOOKUP($J35,'Prüfungen Studiengang'!$A$4:$E$1988,3,FALSE),0)&amp;"/"&amp;TEXT(VLOOKUP($J35,'Prüfungen Studiengang'!$A$4:$E$1988,4,FALSE),0),45),"")</f>
        <v/>
      </c>
      <c r="L35" s="43" t="s">
        <v>31</v>
      </c>
      <c r="M35" s="7" t="str">
        <f>IF(OR(J35="",L35="A",L35="B",L35="C",L35="D"),"",(VLOOKUP($J35,'Prüfungen Studiengang'!$A$4:$E$1988,5,FALSE)))</f>
        <v/>
      </c>
      <c r="N35" s="41"/>
      <c r="O35" s="2"/>
    </row>
    <row r="36" spans="2:15" x14ac:dyDescent="0.25">
      <c r="B36" s="89"/>
      <c r="C36" s="90"/>
      <c r="D36" s="43"/>
      <c r="E36" s="9"/>
      <c r="F36" s="10"/>
      <c r="G36" s="40"/>
      <c r="H36" s="38"/>
      <c r="I36" s="14" t="str">
        <f>IF(H36&gt;0,LEFT(TEXT(VLOOKUP($H36,'Prüfungen Studiengang'!$A$4:$E$1988,4,FALSE),0),45),"")</f>
        <v/>
      </c>
      <c r="J36" s="11"/>
      <c r="K36" s="15" t="str">
        <f>IF(J36&gt;0,LEFT(TEXT(VLOOKUP($J36,'Prüfungen Studiengang'!$A$4:$E$1988,2,FALSE),0)&amp;"/"&amp;TEXT(VLOOKUP($J36,'Prüfungen Studiengang'!$A$4:$E$1988,3,FALSE),0)&amp;"/"&amp;TEXT(VLOOKUP($J36,'Prüfungen Studiengang'!$A$4:$E$1988,4,FALSE),0),45),"")</f>
        <v/>
      </c>
      <c r="L36" s="43" t="s">
        <v>31</v>
      </c>
      <c r="M36" s="7" t="str">
        <f>IF(OR(J36="",L36="A",L36="B",L36="C",L36="D"),"",(VLOOKUP($J36,'Prüfungen Studiengang'!$A$4:$E$1988,5,FALSE)))</f>
        <v/>
      </c>
      <c r="N36" s="41"/>
      <c r="O36" s="2"/>
    </row>
    <row r="37" spans="2:15" x14ac:dyDescent="0.25">
      <c r="B37" s="89"/>
      <c r="C37" s="90"/>
      <c r="D37" s="43"/>
      <c r="E37" s="9"/>
      <c r="F37" s="10"/>
      <c r="G37" s="40"/>
      <c r="H37" s="38"/>
      <c r="I37" s="14" t="str">
        <f>IF(H37&gt;0,LEFT(TEXT(VLOOKUP($H37,'Prüfungen Studiengang'!$A$4:$E$1988,4,FALSE),0),45),"")</f>
        <v/>
      </c>
      <c r="J37" s="11"/>
      <c r="K37" s="15" t="str">
        <f>IF(J37&gt;0,LEFT(TEXT(VLOOKUP($J37,'Prüfungen Studiengang'!$A$4:$E$1988,2,FALSE),0)&amp;"/"&amp;TEXT(VLOOKUP($J37,'Prüfungen Studiengang'!$A$4:$E$1988,3,FALSE),0)&amp;"/"&amp;TEXT(VLOOKUP($J37,'Prüfungen Studiengang'!$A$4:$E$1988,4,FALSE),0),45),"")</f>
        <v/>
      </c>
      <c r="L37" s="43" t="s">
        <v>31</v>
      </c>
      <c r="M37" s="7" t="str">
        <f>IF(OR(J37="",L37="A",L37="B",L37="C",L37="D"),"",(VLOOKUP($J37,'Prüfungen Studiengang'!$A$4:$E$1988,5,FALSE)))</f>
        <v/>
      </c>
      <c r="N37" s="41"/>
      <c r="O37" s="2"/>
    </row>
    <row r="38" spans="2:15" x14ac:dyDescent="0.25">
      <c r="B38" s="89"/>
      <c r="C38" s="90"/>
      <c r="D38" s="43"/>
      <c r="E38" s="9"/>
      <c r="F38" s="10"/>
      <c r="G38" s="40"/>
      <c r="H38" s="38"/>
      <c r="I38" s="14" t="str">
        <f>IF(H38&gt;0,LEFT(TEXT(VLOOKUP($H38,'Prüfungen Studiengang'!$A$4:$E$1988,4,FALSE),0),45),"")</f>
        <v/>
      </c>
      <c r="J38" s="11"/>
      <c r="K38" s="15" t="str">
        <f>IF(J38&gt;0,LEFT(TEXT(VLOOKUP($J38,'Prüfungen Studiengang'!$A$4:$E$1988,2,FALSE),0)&amp;"/"&amp;TEXT(VLOOKUP($J38,'Prüfungen Studiengang'!$A$4:$E$1988,3,FALSE),0)&amp;"/"&amp;TEXT(VLOOKUP($J38,'Prüfungen Studiengang'!$A$4:$E$1988,4,FALSE),0),45),"")</f>
        <v/>
      </c>
      <c r="L38" s="43" t="s">
        <v>31</v>
      </c>
      <c r="M38" s="7" t="str">
        <f>IF(OR(J38="",L38="A",L38="B",L38="C",L38="D"),"",(VLOOKUP($J38,'Prüfungen Studiengang'!$A$4:$E$1988,5,FALSE)))</f>
        <v/>
      </c>
      <c r="N38" s="41"/>
      <c r="O38" s="2"/>
    </row>
    <row r="39" spans="2:15" x14ac:dyDescent="0.25">
      <c r="B39" s="89"/>
      <c r="C39" s="90"/>
      <c r="D39" s="43"/>
      <c r="E39" s="9"/>
      <c r="F39" s="10"/>
      <c r="G39" s="40"/>
      <c r="H39" s="38"/>
      <c r="I39" s="14" t="str">
        <f>IF(H39&gt;0,LEFT(TEXT(VLOOKUP($H39,'Prüfungen Studiengang'!$A$4:$E$1988,4,FALSE),0),45),"")</f>
        <v/>
      </c>
      <c r="J39" s="11"/>
      <c r="K39" s="15" t="str">
        <f>IF(J39&gt;0,LEFT(TEXT(VLOOKUP($J39,'Prüfungen Studiengang'!$A$4:$E$1988,2,FALSE),0)&amp;"/"&amp;TEXT(VLOOKUP($J39,'Prüfungen Studiengang'!$A$4:$E$1988,3,FALSE),0)&amp;"/"&amp;TEXT(VLOOKUP($J39,'Prüfungen Studiengang'!$A$4:$E$1988,4,FALSE),0),45),"")</f>
        <v/>
      </c>
      <c r="L39" s="43" t="s">
        <v>31</v>
      </c>
      <c r="M39" s="7" t="str">
        <f>IF(OR(J39="",L39="A",L39="B",L39="C",L39="D"),"",(VLOOKUP($J39,'Prüfungen Studiengang'!$A$4:$E$1988,5,FALSE)))</f>
        <v/>
      </c>
      <c r="N39" s="41"/>
      <c r="O39" s="2"/>
    </row>
    <row r="40" spans="2:15" x14ac:dyDescent="0.25">
      <c r="B40" s="89"/>
      <c r="C40" s="90"/>
      <c r="D40" s="43"/>
      <c r="E40" s="9"/>
      <c r="F40" s="10"/>
      <c r="G40" s="40"/>
      <c r="H40" s="38"/>
      <c r="I40" s="14" t="str">
        <f>IF(H40&gt;0,LEFT(TEXT(VLOOKUP($H40,'Prüfungen Studiengang'!$A$4:$E$1988,4,FALSE),0),45),"")</f>
        <v/>
      </c>
      <c r="J40" s="11"/>
      <c r="K40" s="15" t="str">
        <f>IF(J40&gt;0,LEFT(TEXT(VLOOKUP($J40,'Prüfungen Studiengang'!$A$4:$E$1988,2,FALSE),0)&amp;"/"&amp;TEXT(VLOOKUP($J40,'Prüfungen Studiengang'!$A$4:$E$1988,3,FALSE),0)&amp;"/"&amp;TEXT(VLOOKUP($J40,'Prüfungen Studiengang'!$A$4:$E$1988,4,FALSE),0),45),"")</f>
        <v/>
      </c>
      <c r="L40" s="43" t="s">
        <v>31</v>
      </c>
      <c r="M40" s="7" t="str">
        <f>IF(OR(J40="",L40="A",L40="B",L40="C",L40="D"),"",(VLOOKUP($J40,'Prüfungen Studiengang'!$A$4:$E$1988,5,FALSE)))</f>
        <v/>
      </c>
      <c r="N40" s="41"/>
      <c r="O40" s="2"/>
    </row>
    <row r="41" spans="2:15" x14ac:dyDescent="0.25">
      <c r="B41" s="89"/>
      <c r="C41" s="90"/>
      <c r="D41" s="43"/>
      <c r="E41" s="9"/>
      <c r="F41" s="10"/>
      <c r="G41" s="40"/>
      <c r="H41" s="38"/>
      <c r="I41" s="14" t="str">
        <f>IF(H41&gt;0,LEFT(TEXT(VLOOKUP($H41,'Prüfungen Studiengang'!$A$4:$E$1988,4,FALSE),0),45),"")</f>
        <v/>
      </c>
      <c r="J41" s="11"/>
      <c r="K41" s="15" t="str">
        <f>IF(J41&gt;0,LEFT(TEXT(VLOOKUP($J41,'Prüfungen Studiengang'!$A$4:$E$1988,2,FALSE),0)&amp;"/"&amp;TEXT(VLOOKUP($J41,'Prüfungen Studiengang'!$A$4:$E$1988,3,FALSE),0)&amp;"/"&amp;TEXT(VLOOKUP($J41,'Prüfungen Studiengang'!$A$4:$E$1988,4,FALSE),0),45),"")</f>
        <v/>
      </c>
      <c r="L41" s="43" t="s">
        <v>31</v>
      </c>
      <c r="M41" s="7" t="str">
        <f>IF(OR(J41="",L41="A",L41="B",L41="C",L41="D"),"",(VLOOKUP($J41,'Prüfungen Studiengang'!$A$4:$E$1988,5,FALSE)))</f>
        <v/>
      </c>
      <c r="N41" s="41"/>
      <c r="O41" s="2"/>
    </row>
    <row r="42" spans="2:15" x14ac:dyDescent="0.25">
      <c r="B42" s="89"/>
      <c r="C42" s="90"/>
      <c r="D42" s="43"/>
      <c r="E42" s="9"/>
      <c r="F42" s="10"/>
      <c r="G42" s="40"/>
      <c r="H42" s="38"/>
      <c r="I42" s="14" t="str">
        <f>IF(H42&gt;0,LEFT(TEXT(VLOOKUP($H42,'Prüfungen Studiengang'!$A$4:$E$1988,4,FALSE),0),45),"")</f>
        <v/>
      </c>
      <c r="J42" s="11"/>
      <c r="K42" s="15" t="str">
        <f>IF(J42&gt;0,LEFT(TEXT(VLOOKUP($J42,'Prüfungen Studiengang'!$A$4:$E$1988,2,FALSE),0)&amp;"/"&amp;TEXT(VLOOKUP($J42,'Prüfungen Studiengang'!$A$4:$E$1988,3,FALSE),0)&amp;"/"&amp;TEXT(VLOOKUP($J42,'Prüfungen Studiengang'!$A$4:$E$1988,4,FALSE),0),45),"")</f>
        <v/>
      </c>
      <c r="L42" s="43" t="s">
        <v>31</v>
      </c>
      <c r="M42" s="7" t="str">
        <f>IF(OR(J42="",L42="A",L42="B",L42="C",L42="D"),"",(VLOOKUP($J42,'Prüfungen Studiengang'!$A$4:$E$1988,5,FALSE)))</f>
        <v/>
      </c>
      <c r="N42" s="41"/>
      <c r="O42" s="2"/>
    </row>
    <row r="43" spans="2:15" x14ac:dyDescent="0.25">
      <c r="B43" s="89"/>
      <c r="C43" s="90"/>
      <c r="D43" s="43"/>
      <c r="E43" s="9"/>
      <c r="F43" s="10"/>
      <c r="G43" s="40"/>
      <c r="H43" s="38"/>
      <c r="I43" s="14" t="str">
        <f>IF(H43&gt;0,LEFT(TEXT(VLOOKUP($H43,'Prüfungen Studiengang'!$A$4:$E$1988,4,FALSE),0),45),"")</f>
        <v/>
      </c>
      <c r="J43" s="11"/>
      <c r="K43" s="15" t="str">
        <f>IF(J43&gt;0,LEFT(TEXT(VLOOKUP($J43,'Prüfungen Studiengang'!$A$4:$E$1988,2,FALSE),0)&amp;"/"&amp;TEXT(VLOOKUP($J43,'Prüfungen Studiengang'!$A$4:$E$1988,3,FALSE),0)&amp;"/"&amp;TEXT(VLOOKUP($J43,'Prüfungen Studiengang'!$A$4:$E$1988,4,FALSE),0),45),"")</f>
        <v/>
      </c>
      <c r="L43" s="43" t="s">
        <v>31</v>
      </c>
      <c r="M43" s="7" t="str">
        <f>IF(OR(J43="",L43="A",L43="B",L43="C",L43="D"),"",(VLOOKUP($J43,'Prüfungen Studiengang'!$A$4:$E$1988,5,FALSE)))</f>
        <v/>
      </c>
      <c r="N43" s="41"/>
      <c r="O43" s="2"/>
    </row>
    <row r="44" spans="2:15" x14ac:dyDescent="0.25">
      <c r="B44" s="89"/>
      <c r="C44" s="90"/>
      <c r="D44" s="43"/>
      <c r="E44" s="9"/>
      <c r="F44" s="10"/>
      <c r="G44" s="40"/>
      <c r="H44" s="38"/>
      <c r="I44" s="14" t="str">
        <f>IF(H44&gt;0,LEFT(TEXT(VLOOKUP($H44,'Prüfungen Studiengang'!$A$4:$E$1988,4,FALSE),0),45),"")</f>
        <v/>
      </c>
      <c r="J44" s="11"/>
      <c r="K44" s="15" t="str">
        <f>IF(J44&gt;0,LEFT(TEXT(VLOOKUP($J44,'Prüfungen Studiengang'!$A$4:$E$1988,2,FALSE),0)&amp;"/"&amp;TEXT(VLOOKUP($J44,'Prüfungen Studiengang'!$A$4:$E$1988,3,FALSE),0)&amp;"/"&amp;TEXT(VLOOKUP($J44,'Prüfungen Studiengang'!$A$4:$E$1988,4,FALSE),0),45),"")</f>
        <v/>
      </c>
      <c r="L44" s="43" t="s">
        <v>31</v>
      </c>
      <c r="M44" s="7" t="str">
        <f>IF(OR(J44="",L44="A",L44="B",L44="C",L44="D"),"",(VLOOKUP($J44,'Prüfungen Studiengang'!$A$4:$E$1988,5,FALSE)))</f>
        <v/>
      </c>
      <c r="N44" s="41"/>
      <c r="O44" s="2"/>
    </row>
    <row r="45" spans="2:15" x14ac:dyDescent="0.25">
      <c r="B45" s="89"/>
      <c r="C45" s="90"/>
      <c r="D45" s="43"/>
      <c r="E45" s="9"/>
      <c r="F45" s="10"/>
      <c r="G45" s="40"/>
      <c r="H45" s="38"/>
      <c r="I45" s="14" t="str">
        <f>IF(H45&gt;0,LEFT(TEXT(VLOOKUP($H45,'Prüfungen Studiengang'!$A$4:$E$1988,4,FALSE),0),45),"")</f>
        <v/>
      </c>
      <c r="J45" s="11"/>
      <c r="K45" s="15" t="str">
        <f>IF(J45&gt;0,LEFT(TEXT(VLOOKUP($J45,'Prüfungen Studiengang'!$A$4:$E$1988,2,FALSE),0)&amp;"/"&amp;TEXT(VLOOKUP($J45,'Prüfungen Studiengang'!$A$4:$E$1988,3,FALSE),0)&amp;"/"&amp;TEXT(VLOOKUP($J45,'Prüfungen Studiengang'!$A$4:$E$1988,4,FALSE),0),45),"")</f>
        <v/>
      </c>
      <c r="L45" s="43" t="s">
        <v>31</v>
      </c>
      <c r="M45" s="7" t="str">
        <f>IF(OR(J45="",L45="A",L45="B",L45="C",L45="D"),"",(VLOOKUP($J45,'Prüfungen Studiengang'!$A$4:$E$1988,5,FALSE)))</f>
        <v/>
      </c>
      <c r="N45" s="41"/>
      <c r="O45" s="2"/>
    </row>
    <row r="46" spans="2:15" x14ac:dyDescent="0.25">
      <c r="B46" s="89"/>
      <c r="C46" s="90"/>
      <c r="D46" s="43"/>
      <c r="E46" s="9"/>
      <c r="F46" s="10"/>
      <c r="G46" s="40"/>
      <c r="H46" s="38"/>
      <c r="I46" s="14" t="str">
        <f>IF(H46&gt;0,LEFT(TEXT(VLOOKUP($H46,'Prüfungen Studiengang'!$A$4:$E$1988,4,FALSE),0),45),"")</f>
        <v/>
      </c>
      <c r="J46" s="11"/>
      <c r="K46" s="15" t="str">
        <f>IF(J46&gt;0,LEFT(TEXT(VLOOKUP($J46,'Prüfungen Studiengang'!$A$4:$E$1988,2,FALSE),0)&amp;"/"&amp;TEXT(VLOOKUP($J46,'Prüfungen Studiengang'!$A$4:$E$1988,3,FALSE),0)&amp;"/"&amp;TEXT(VLOOKUP($J46,'Prüfungen Studiengang'!$A$4:$E$1988,4,FALSE),0),45),"")</f>
        <v/>
      </c>
      <c r="L46" s="43" t="s">
        <v>31</v>
      </c>
      <c r="M46" s="7" t="str">
        <f>IF(OR(J46="",L46="A",L46="B",L46="C",L46="D"),"",(VLOOKUP($J46,'Prüfungen Studiengang'!$A$4:$E$1988,5,FALSE)))</f>
        <v/>
      </c>
      <c r="N46" s="41"/>
      <c r="O46" s="2"/>
    </row>
    <row r="47" spans="2:15" x14ac:dyDescent="0.25">
      <c r="B47" s="89"/>
      <c r="C47" s="90"/>
      <c r="D47" s="43"/>
      <c r="E47" s="9"/>
      <c r="F47" s="10"/>
      <c r="G47" s="40"/>
      <c r="H47" s="38"/>
      <c r="I47" s="14" t="str">
        <f>IF(H47&gt;0,LEFT(TEXT(VLOOKUP($H47,'Prüfungen Studiengang'!$A$4:$E$1988,4,FALSE),0),45),"")</f>
        <v/>
      </c>
      <c r="J47" s="11"/>
      <c r="K47" s="15" t="str">
        <f>IF(J47&gt;0,LEFT(TEXT(VLOOKUP($J47,'Prüfungen Studiengang'!$A$4:$E$1988,2,FALSE),0)&amp;"/"&amp;TEXT(VLOOKUP($J47,'Prüfungen Studiengang'!$A$4:$E$1988,3,FALSE),0)&amp;"/"&amp;TEXT(VLOOKUP($J47,'Prüfungen Studiengang'!$A$4:$E$1988,4,FALSE),0),45),"")</f>
        <v/>
      </c>
      <c r="L47" s="43" t="s">
        <v>31</v>
      </c>
      <c r="M47" s="7" t="str">
        <f>IF(OR(J47="",L47="A",L47="B",L47="C",L47="D"),"",(VLOOKUP($J47,'Prüfungen Studiengang'!$A$4:$E$1988,5,FALSE)))</f>
        <v/>
      </c>
      <c r="N47" s="41"/>
      <c r="O47" s="2"/>
    </row>
    <row r="48" spans="2:15" x14ac:dyDescent="0.25">
      <c r="B48" s="89"/>
      <c r="C48" s="90"/>
      <c r="D48" s="43"/>
      <c r="E48" s="9"/>
      <c r="F48" s="10"/>
      <c r="G48" s="40"/>
      <c r="H48" s="38"/>
      <c r="I48" s="14" t="str">
        <f>IF(H48&gt;0,LEFT(TEXT(VLOOKUP($H48,'Prüfungen Studiengang'!$A$4:$E$1988,4,FALSE),0),45),"")</f>
        <v/>
      </c>
      <c r="J48" s="11"/>
      <c r="K48" s="15" t="str">
        <f>IF(J48&gt;0,LEFT(TEXT(VLOOKUP($J48,'Prüfungen Studiengang'!$A$4:$E$1988,2,FALSE),0)&amp;"/"&amp;TEXT(VLOOKUP($J48,'Prüfungen Studiengang'!$A$4:$E$1988,3,FALSE),0)&amp;"/"&amp;TEXT(VLOOKUP($J48,'Prüfungen Studiengang'!$A$4:$E$1988,4,FALSE),0),45),"")</f>
        <v/>
      </c>
      <c r="L48" s="43" t="s">
        <v>31</v>
      </c>
      <c r="M48" s="7" t="str">
        <f>IF(OR(J48="",L48="A",L48="B",L48="C",L48="D"),"",(VLOOKUP($J48,'Prüfungen Studiengang'!$A$4:$E$1988,5,FALSE)))</f>
        <v/>
      </c>
      <c r="N48" s="41"/>
      <c r="O48" s="2"/>
    </row>
    <row r="49" spans="2:15" x14ac:dyDescent="0.25">
      <c r="B49" s="89"/>
      <c r="C49" s="90"/>
      <c r="D49" s="43"/>
      <c r="E49" s="9"/>
      <c r="F49" s="10"/>
      <c r="G49" s="40"/>
      <c r="H49" s="38"/>
      <c r="I49" s="14" t="str">
        <f>IF(H49&gt;0,LEFT(TEXT(VLOOKUP($H49,'Prüfungen Studiengang'!$A$4:$E$1988,4,FALSE),0),45),"")</f>
        <v/>
      </c>
      <c r="J49" s="11"/>
      <c r="K49" s="15" t="str">
        <f>IF(J49&gt;0,LEFT(TEXT(VLOOKUP($J49,'Prüfungen Studiengang'!$A$4:$E$1988,2,FALSE),0)&amp;"/"&amp;TEXT(VLOOKUP($J49,'Prüfungen Studiengang'!$A$4:$E$1988,3,FALSE),0)&amp;"/"&amp;TEXT(VLOOKUP($J49,'Prüfungen Studiengang'!$A$4:$E$1988,4,FALSE),0),45),"")</f>
        <v/>
      </c>
      <c r="L49" s="43" t="s">
        <v>31</v>
      </c>
      <c r="M49" s="7" t="str">
        <f>IF(OR(J49="",L49="A",L49="B",L49="C",L49="D"),"",(VLOOKUP($J49,'Prüfungen Studiengang'!$A$4:$E$1988,5,FALSE)))</f>
        <v/>
      </c>
      <c r="N49" s="41"/>
      <c r="O49" s="2"/>
    </row>
    <row r="50" spans="2:15" x14ac:dyDescent="0.25">
      <c r="B50" s="89"/>
      <c r="C50" s="90"/>
      <c r="D50" s="43"/>
      <c r="E50" s="9"/>
      <c r="F50" s="10"/>
      <c r="G50" s="40"/>
      <c r="H50" s="38"/>
      <c r="I50" s="14" t="str">
        <f>IF(H50&gt;0,LEFT(TEXT(VLOOKUP($H50,'Prüfungen Studiengang'!$A$4:$E$1988,4,FALSE),0),45),"")</f>
        <v/>
      </c>
      <c r="J50" s="11"/>
      <c r="K50" s="15" t="str">
        <f>IF(J50&gt;0,LEFT(TEXT(VLOOKUP($J50,'Prüfungen Studiengang'!$A$4:$E$1988,2,FALSE),0)&amp;"/"&amp;TEXT(VLOOKUP($J50,'Prüfungen Studiengang'!$A$4:$E$1988,3,FALSE),0)&amp;"/"&amp;TEXT(VLOOKUP($J50,'Prüfungen Studiengang'!$A$4:$E$1988,4,FALSE),0),45),"")</f>
        <v/>
      </c>
      <c r="L50" s="43" t="s">
        <v>31</v>
      </c>
      <c r="M50" s="7" t="str">
        <f>IF(OR(J50="",L50="A",L50="B",L50="C",L50="D"),"",(VLOOKUP($J50,'Prüfungen Studiengang'!$A$4:$E$1988,5,FALSE)))</f>
        <v/>
      </c>
      <c r="N50" s="41"/>
      <c r="O50" s="2"/>
    </row>
    <row r="51" spans="2:15" x14ac:dyDescent="0.25">
      <c r="B51" s="89"/>
      <c r="C51" s="90"/>
      <c r="D51" s="43"/>
      <c r="E51" s="9"/>
      <c r="F51" s="10"/>
      <c r="G51" s="40"/>
      <c r="H51" s="38"/>
      <c r="I51" s="14" t="str">
        <f>IF(H51&gt;0,LEFT(TEXT(VLOOKUP($H51,'Prüfungen Studiengang'!$A$4:$E$1988,4,FALSE),0),45),"")</f>
        <v/>
      </c>
      <c r="J51" s="11"/>
      <c r="K51" s="15" t="str">
        <f>IF(J51&gt;0,LEFT(TEXT(VLOOKUP($J51,'Prüfungen Studiengang'!$A$4:$E$1988,2,FALSE),0)&amp;"/"&amp;TEXT(VLOOKUP($J51,'Prüfungen Studiengang'!$A$4:$E$1988,3,FALSE),0)&amp;"/"&amp;TEXT(VLOOKUP($J51,'Prüfungen Studiengang'!$A$4:$E$1988,4,FALSE),0),45),"")</f>
        <v/>
      </c>
      <c r="L51" s="43" t="s">
        <v>31</v>
      </c>
      <c r="M51" s="7" t="str">
        <f>IF(OR(J51="",L51="A",L51="B",L51="C",L51="D"),"",(VLOOKUP($J51,'Prüfungen Studiengang'!$A$4:$E$1988,5,FALSE)))</f>
        <v/>
      </c>
      <c r="N51" s="41"/>
      <c r="O51" s="2"/>
    </row>
    <row r="52" spans="2:15" x14ac:dyDescent="0.25">
      <c r="B52" s="89"/>
      <c r="C52" s="90"/>
      <c r="D52" s="43"/>
      <c r="E52" s="9"/>
      <c r="F52" s="10"/>
      <c r="G52" s="40"/>
      <c r="H52" s="38"/>
      <c r="I52" s="14" t="str">
        <f>IF(H52&gt;0,LEFT(TEXT(VLOOKUP($H52,'Prüfungen Studiengang'!$A$4:$E$1988,4,FALSE),0),45),"")</f>
        <v/>
      </c>
      <c r="J52" s="11"/>
      <c r="K52" s="15" t="str">
        <f>IF(J52&gt;0,LEFT(TEXT(VLOOKUP($J52,'Prüfungen Studiengang'!$A$4:$E$1988,2,FALSE),0)&amp;"/"&amp;TEXT(VLOOKUP($J52,'Prüfungen Studiengang'!$A$4:$E$1988,3,FALSE),0)&amp;"/"&amp;TEXT(VLOOKUP($J52,'Prüfungen Studiengang'!$A$4:$E$1988,4,FALSE),0),45),"")</f>
        <v/>
      </c>
      <c r="L52" s="43" t="s">
        <v>31</v>
      </c>
      <c r="M52" s="7" t="str">
        <f>IF(OR(J52="",L52="A",L52="B",L52="C",L52="D"),"",(VLOOKUP($J52,'Prüfungen Studiengang'!$A$4:$E$1988,5,FALSE)))</f>
        <v/>
      </c>
      <c r="N52" s="41"/>
      <c r="O52" s="2"/>
    </row>
    <row r="53" spans="2:15" x14ac:dyDescent="0.25">
      <c r="B53" s="89"/>
      <c r="C53" s="90"/>
      <c r="D53" s="43"/>
      <c r="E53" s="9"/>
      <c r="F53" s="10"/>
      <c r="G53" s="40"/>
      <c r="H53" s="38"/>
      <c r="I53" s="14" t="str">
        <f>IF(H53&gt;0,LEFT(TEXT(VLOOKUP($H53,'Prüfungen Studiengang'!$A$4:$E$1988,4,FALSE),0),45),"")</f>
        <v/>
      </c>
      <c r="J53" s="11"/>
      <c r="K53" s="15" t="str">
        <f>IF(J53&gt;0,LEFT(TEXT(VLOOKUP($J53,'Prüfungen Studiengang'!$A$4:$E$1988,2,FALSE),0)&amp;"/"&amp;TEXT(VLOOKUP($J53,'Prüfungen Studiengang'!$A$4:$E$1988,3,FALSE),0)&amp;"/"&amp;TEXT(VLOOKUP($J53,'Prüfungen Studiengang'!$A$4:$E$1988,4,FALSE),0),45),"")</f>
        <v/>
      </c>
      <c r="L53" s="43" t="s">
        <v>31</v>
      </c>
      <c r="M53" s="7" t="str">
        <f>IF(OR(J53="",L53="A",L53="B",L53="C",L53="D"),"",(VLOOKUP($J53,'Prüfungen Studiengang'!$A$4:$E$1988,5,FALSE)))</f>
        <v/>
      </c>
      <c r="N53" s="41"/>
      <c r="O53" s="2"/>
    </row>
    <row r="54" spans="2:15" x14ac:dyDescent="0.25">
      <c r="B54" s="89"/>
      <c r="C54" s="90"/>
      <c r="D54" s="43"/>
      <c r="E54" s="9"/>
      <c r="F54" s="10"/>
      <c r="G54" s="40"/>
      <c r="H54" s="38"/>
      <c r="I54" s="14" t="str">
        <f>IF(H54&gt;0,LEFT(TEXT(VLOOKUP($H54,'Prüfungen Studiengang'!$A$4:$E$1988,4,FALSE),0),45),"")</f>
        <v/>
      </c>
      <c r="J54" s="11"/>
      <c r="K54" s="15" t="str">
        <f>IF(J54&gt;0,LEFT(TEXT(VLOOKUP($J54,'Prüfungen Studiengang'!$A$4:$E$1988,2,FALSE),0)&amp;"/"&amp;TEXT(VLOOKUP($J54,'Prüfungen Studiengang'!$A$4:$E$1988,3,FALSE),0)&amp;"/"&amp;TEXT(VLOOKUP($J54,'Prüfungen Studiengang'!$A$4:$E$1988,4,FALSE),0),45),"")</f>
        <v/>
      </c>
      <c r="L54" s="43" t="s">
        <v>31</v>
      </c>
      <c r="M54" s="7" t="str">
        <f>IF(OR(J54="",L54="A",L54="B",L54="C",L54="D"),"",(VLOOKUP($J54,'Prüfungen Studiengang'!$A$4:$E$1988,5,FALSE)))</f>
        <v/>
      </c>
      <c r="N54" s="41"/>
      <c r="O54" s="2"/>
    </row>
    <row r="55" spans="2:15" x14ac:dyDescent="0.25">
      <c r="B55" s="89"/>
      <c r="C55" s="90"/>
      <c r="D55" s="43"/>
      <c r="E55" s="9"/>
      <c r="F55" s="10"/>
      <c r="G55" s="40"/>
      <c r="H55" s="38"/>
      <c r="I55" s="14" t="str">
        <f>IF(H55&gt;0,LEFT(TEXT(VLOOKUP($H55,'Prüfungen Studiengang'!$A$4:$E$1988,4,FALSE),0),45),"")</f>
        <v/>
      </c>
      <c r="J55" s="11"/>
      <c r="K55" s="15" t="str">
        <f>IF(J55&gt;0,LEFT(TEXT(VLOOKUP($J55,'Prüfungen Studiengang'!$A$4:$E$1988,2,FALSE),0)&amp;"/"&amp;TEXT(VLOOKUP($J55,'Prüfungen Studiengang'!$A$4:$E$1988,3,FALSE),0)&amp;"/"&amp;TEXT(VLOOKUP($J55,'Prüfungen Studiengang'!$A$4:$E$1988,4,FALSE),0),45),"")</f>
        <v/>
      </c>
      <c r="L55" s="43" t="s">
        <v>31</v>
      </c>
      <c r="M55" s="7" t="str">
        <f>IF(OR(J55="",L55="A",L55="B",L55="C",L55="D"),"",(VLOOKUP($J55,'Prüfungen Studiengang'!$A$4:$E$1988,5,FALSE)))</f>
        <v/>
      </c>
      <c r="N55" s="41"/>
      <c r="O55" s="2"/>
    </row>
    <row r="56" spans="2:15" x14ac:dyDescent="0.25">
      <c r="B56" s="89"/>
      <c r="C56" s="90"/>
      <c r="D56" s="43"/>
      <c r="E56" s="9"/>
      <c r="F56" s="10"/>
      <c r="G56" s="40"/>
      <c r="H56" s="38"/>
      <c r="I56" s="14" t="str">
        <f>IF(H56&gt;0,LEFT(TEXT(VLOOKUP($H56,'Prüfungen Studiengang'!$A$4:$E$1988,4,FALSE),0),45),"")</f>
        <v/>
      </c>
      <c r="J56" s="11"/>
      <c r="K56" s="15" t="str">
        <f>IF(J56&gt;0,LEFT(TEXT(VLOOKUP($J56,'Prüfungen Studiengang'!$A$4:$E$1988,2,FALSE),0)&amp;"/"&amp;TEXT(VLOOKUP($J56,'Prüfungen Studiengang'!$A$4:$E$1988,3,FALSE),0)&amp;"/"&amp;TEXT(VLOOKUP($J56,'Prüfungen Studiengang'!$A$4:$E$1988,4,FALSE),0),45),"")</f>
        <v/>
      </c>
      <c r="L56" s="43" t="s">
        <v>31</v>
      </c>
      <c r="M56" s="7" t="str">
        <f>IF(OR(J56="",L56="A",L56="B",L56="C",L56="D"),"",(VLOOKUP($J56,'Prüfungen Studiengang'!$A$4:$E$1988,5,FALSE)))</f>
        <v/>
      </c>
      <c r="N56" s="41"/>
      <c r="O56" s="2"/>
    </row>
    <row r="57" spans="2:15" ht="16.5" thickBot="1" x14ac:dyDescent="0.3">
      <c r="B57" s="89"/>
      <c r="C57" s="90"/>
      <c r="D57" s="43"/>
      <c r="E57" s="9"/>
      <c r="F57" s="10"/>
      <c r="G57" s="40"/>
      <c r="H57" s="38"/>
      <c r="I57" s="14" t="str">
        <f>IF(H57&gt;0,LEFT(TEXT(VLOOKUP($H57,'Prüfungen Studiengang'!$A$4:$E$1988,4,FALSE),0),45),"")</f>
        <v/>
      </c>
      <c r="J57" s="12"/>
      <c r="K57" s="15" t="str">
        <f>IF(J57&gt;0,LEFT(TEXT(VLOOKUP($J57,'Prüfungen Studiengang'!$A$4:$E$1988,2,FALSE),0)&amp;"/"&amp;TEXT(VLOOKUP($J57,'Prüfungen Studiengang'!$A$4:$E$1988,3,FALSE),0)&amp;"/"&amp;TEXT(VLOOKUP($J57,'Prüfungen Studiengang'!$A$4:$E$1988,4,FALSE),0),45),"")</f>
        <v/>
      </c>
      <c r="L57" s="43" t="s">
        <v>31</v>
      </c>
      <c r="M57" s="7" t="str">
        <f>IF(OR(J57="",L57="A",L57="B",L57="C",L57="D"),"",(VLOOKUP($J57,'Prüfungen Studiengang'!$A$4:$E$1988,5,FALSE)))</f>
        <v/>
      </c>
      <c r="N57" s="42"/>
      <c r="O57" s="13"/>
    </row>
    <row r="58" spans="2:15" ht="33.75" customHeight="1" x14ac:dyDescent="0.25">
      <c r="B58" s="106" t="s">
        <v>39</v>
      </c>
      <c r="C58" s="107"/>
      <c r="D58" s="107"/>
      <c r="E58" s="107"/>
      <c r="F58" s="107"/>
      <c r="G58" s="107"/>
      <c r="H58" s="107"/>
      <c r="I58" s="108"/>
      <c r="J58" s="117" t="s">
        <v>5</v>
      </c>
      <c r="K58" s="118"/>
      <c r="L58" s="118"/>
      <c r="M58" s="26">
        <f>SUMIF($L$11:$L$57,"Ja",$M$11:$M$57)</f>
        <v>0</v>
      </c>
      <c r="N58" s="119" t="s">
        <v>29</v>
      </c>
      <c r="O58" s="120"/>
    </row>
    <row r="59" spans="2:15" ht="30" customHeight="1" x14ac:dyDescent="0.25">
      <c r="B59" s="109"/>
      <c r="C59" s="110"/>
      <c r="D59" s="110"/>
      <c r="E59" s="110"/>
      <c r="F59" s="110"/>
      <c r="G59" s="110"/>
      <c r="H59" s="110"/>
      <c r="I59" s="111"/>
      <c r="J59" s="98" t="s">
        <v>36</v>
      </c>
      <c r="K59" s="99"/>
      <c r="L59" s="100"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101"/>
      <c r="N59" s="101"/>
      <c r="O59" s="102"/>
    </row>
    <row r="60" spans="2:15" ht="24.75" customHeight="1" thickBot="1" x14ac:dyDescent="0.3">
      <c r="B60" s="94" t="s">
        <v>40</v>
      </c>
      <c r="C60" s="95"/>
      <c r="D60" s="95"/>
      <c r="E60" s="95"/>
      <c r="F60" s="95"/>
      <c r="G60" s="95"/>
      <c r="H60" s="95"/>
      <c r="I60" s="96"/>
      <c r="J60" s="115" t="e">
        <f>+TEXT(M58,"0")&amp;" x "&amp;TEXT(O7,"0")&amp;" : "&amp;TEXT(O7*30,"000")&amp;" = "&amp;TEXT(M58/30,"0,0")&amp;" Semester"</f>
        <v>#VALUE!</v>
      </c>
      <c r="K60" s="116"/>
      <c r="L60" s="103"/>
      <c r="M60" s="104"/>
      <c r="N60" s="104"/>
      <c r="O60" s="105"/>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12" t="s">
        <v>46</v>
      </c>
      <c r="G62" s="112"/>
      <c r="H62" s="112"/>
      <c r="I62" s="112"/>
      <c r="J62" s="112" t="s">
        <v>47</v>
      </c>
      <c r="K62" s="112"/>
      <c r="L62" s="112"/>
      <c r="M62" s="112"/>
      <c r="N62" s="112"/>
      <c r="O62" s="32"/>
    </row>
    <row r="63" spans="2:15" ht="15" customHeight="1" x14ac:dyDescent="0.25">
      <c r="B63" s="32"/>
      <c r="C63" s="32"/>
      <c r="D63" s="32"/>
      <c r="E63" s="32"/>
      <c r="F63" s="112" t="s">
        <v>48</v>
      </c>
      <c r="G63" s="112"/>
      <c r="H63" s="112"/>
      <c r="I63" s="112"/>
      <c r="J63" s="112" t="s">
        <v>49</v>
      </c>
      <c r="K63" s="112"/>
      <c r="L63" s="112"/>
      <c r="M63" s="112"/>
      <c r="N63" s="112"/>
      <c r="O63" s="32"/>
    </row>
    <row r="64" spans="2:15" ht="7.5" customHeight="1" x14ac:dyDescent="0.25">
      <c r="O64" s="32"/>
    </row>
    <row r="65" spans="2:15" ht="15" customHeight="1" x14ac:dyDescent="0.25">
      <c r="B65" s="112" t="s">
        <v>61</v>
      </c>
      <c r="C65" s="112"/>
      <c r="D65" s="112"/>
      <c r="F65" s="31"/>
      <c r="G65" s="31"/>
      <c r="H65" s="31"/>
      <c r="I65" s="31"/>
      <c r="J65" s="31"/>
      <c r="K65" s="31"/>
      <c r="L65" s="31"/>
      <c r="M65" s="31"/>
      <c r="N65" s="31"/>
      <c r="O65" s="32"/>
    </row>
    <row r="66" spans="2:15" ht="15" customHeight="1" x14ac:dyDescent="0.25">
      <c r="B66" t="s">
        <v>56</v>
      </c>
      <c r="C66" s="155" t="s">
        <v>57</v>
      </c>
      <c r="D66" s="155"/>
      <c r="E66" s="156" t="s">
        <v>81</v>
      </c>
      <c r="F66" s="156"/>
      <c r="G66" s="67" t="s">
        <v>82</v>
      </c>
      <c r="O66" s="32"/>
    </row>
    <row r="67" spans="2:15" ht="15" customHeight="1" x14ac:dyDescent="0.25">
      <c r="O67" s="68"/>
    </row>
    <row r="68" spans="2:15" ht="15" customHeight="1" x14ac:dyDescent="0.25">
      <c r="B68" s="32" t="s">
        <v>62</v>
      </c>
      <c r="C68" s="32"/>
      <c r="D68" s="32"/>
      <c r="E68" s="31"/>
      <c r="F68" s="31"/>
      <c r="G68" s="31"/>
      <c r="H68" s="31"/>
      <c r="I68" s="31"/>
      <c r="J68" s="31"/>
      <c r="K68" s="31"/>
      <c r="O68" s="31"/>
    </row>
    <row r="69" spans="2:15" ht="15" customHeight="1" x14ac:dyDescent="0.25">
      <c r="B69" s="70" t="s">
        <v>6</v>
      </c>
      <c r="C69" s="70"/>
      <c r="D69" s="70"/>
      <c r="E69" s="70"/>
      <c r="F69" s="70"/>
      <c r="G69" s="70"/>
      <c r="H69" s="70"/>
      <c r="I69" s="70" t="s">
        <v>19</v>
      </c>
      <c r="J69" s="70"/>
      <c r="K69" s="70"/>
      <c r="L69" s="4"/>
      <c r="M69" s="4"/>
      <c r="N69" s="4"/>
    </row>
    <row r="70" spans="2:15" ht="15" customHeight="1" x14ac:dyDescent="0.25">
      <c r="B70" s="86" t="s">
        <v>7</v>
      </c>
      <c r="C70" s="86"/>
      <c r="D70" s="86"/>
      <c r="E70" s="86"/>
      <c r="F70" s="86"/>
      <c r="G70" s="86"/>
      <c r="H70" s="86"/>
      <c r="I70" s="86" t="s">
        <v>8</v>
      </c>
      <c r="J70" s="86"/>
      <c r="K70" s="86"/>
    </row>
    <row r="71" spans="2:15" ht="15" customHeight="1" x14ac:dyDescent="0.25">
      <c r="C71" s="55"/>
      <c r="D71" s="55"/>
      <c r="E71" s="55"/>
      <c r="F71" s="54"/>
      <c r="O71" s="4"/>
    </row>
    <row r="72" spans="2:15" x14ac:dyDescent="0.25">
      <c r="B72" s="3" t="s">
        <v>37</v>
      </c>
      <c r="C72" s="3"/>
      <c r="D72" s="3"/>
      <c r="E72" s="4"/>
      <c r="F72" s="4"/>
    </row>
    <row r="74" spans="2:15" ht="27" x14ac:dyDescent="0.25">
      <c r="B74" s="25" t="s">
        <v>0</v>
      </c>
      <c r="C74" s="25" t="s">
        <v>38</v>
      </c>
      <c r="D74" s="154" t="s">
        <v>24</v>
      </c>
      <c r="E74" s="154"/>
      <c r="F74" s="154"/>
      <c r="G74" s="154"/>
      <c r="H74" s="154"/>
      <c r="I74" s="154"/>
      <c r="J74" s="154"/>
      <c r="K74" s="154"/>
      <c r="L74" s="154"/>
      <c r="M74" s="154"/>
      <c r="N74" s="154"/>
      <c r="O74" s="154"/>
    </row>
    <row r="75" spans="2:15" x14ac:dyDescent="0.25">
      <c r="B75" s="30"/>
      <c r="C75" s="30"/>
      <c r="D75" s="91"/>
      <c r="E75" s="92"/>
      <c r="F75" s="92"/>
      <c r="G75" s="92"/>
      <c r="H75" s="92"/>
      <c r="I75" s="92"/>
      <c r="J75" s="92"/>
      <c r="K75" s="92"/>
      <c r="L75" s="92"/>
      <c r="M75" s="92"/>
      <c r="N75" s="92"/>
      <c r="O75" s="93"/>
    </row>
    <row r="76" spans="2:15" x14ac:dyDescent="0.25">
      <c r="B76" s="30"/>
      <c r="C76" s="30"/>
      <c r="D76" s="91"/>
      <c r="E76" s="92"/>
      <c r="F76" s="92"/>
      <c r="G76" s="92"/>
      <c r="H76" s="92"/>
      <c r="I76" s="92"/>
      <c r="J76" s="92"/>
      <c r="K76" s="92"/>
      <c r="L76" s="92"/>
      <c r="M76" s="92"/>
      <c r="N76" s="92"/>
      <c r="O76" s="93"/>
    </row>
    <row r="77" spans="2:15" x14ac:dyDescent="0.25">
      <c r="B77" s="30"/>
      <c r="C77" s="30"/>
      <c r="D77" s="91"/>
      <c r="E77" s="92"/>
      <c r="F77" s="92"/>
      <c r="G77" s="92"/>
      <c r="H77" s="92"/>
      <c r="I77" s="92"/>
      <c r="J77" s="92"/>
      <c r="K77" s="92"/>
      <c r="L77" s="92"/>
      <c r="M77" s="92"/>
      <c r="N77" s="92"/>
      <c r="O77" s="93"/>
    </row>
    <row r="78" spans="2:15" x14ac:dyDescent="0.25">
      <c r="B78" s="30"/>
      <c r="C78" s="30"/>
      <c r="D78" s="91"/>
      <c r="E78" s="92"/>
      <c r="F78" s="92"/>
      <c r="G78" s="92"/>
      <c r="H78" s="92"/>
      <c r="I78" s="92"/>
      <c r="J78" s="92"/>
      <c r="K78" s="92"/>
      <c r="L78" s="92"/>
      <c r="M78" s="92"/>
      <c r="N78" s="92"/>
      <c r="O78" s="93"/>
    </row>
    <row r="79" spans="2:15" x14ac:dyDescent="0.25">
      <c r="B79" s="30"/>
      <c r="C79" s="30"/>
      <c r="D79" s="91"/>
      <c r="E79" s="92"/>
      <c r="F79" s="92"/>
      <c r="G79" s="92"/>
      <c r="H79" s="92"/>
      <c r="I79" s="92"/>
      <c r="J79" s="92"/>
      <c r="K79" s="92"/>
      <c r="L79" s="92"/>
      <c r="M79" s="92"/>
      <c r="N79" s="92"/>
      <c r="O79" s="93"/>
    </row>
    <row r="80" spans="2:15" x14ac:dyDescent="0.25">
      <c r="B80" s="30"/>
      <c r="C80" s="30"/>
      <c r="D80" s="91"/>
      <c r="E80" s="92"/>
      <c r="F80" s="92"/>
      <c r="G80" s="92"/>
      <c r="H80" s="92"/>
      <c r="I80" s="92"/>
      <c r="J80" s="92"/>
      <c r="K80" s="92"/>
      <c r="L80" s="92"/>
      <c r="M80" s="92"/>
      <c r="N80" s="92"/>
      <c r="O80" s="93"/>
    </row>
    <row r="81" spans="2:15" x14ac:dyDescent="0.25">
      <c r="B81" s="30"/>
      <c r="C81" s="30"/>
      <c r="D81" s="91"/>
      <c r="E81" s="92"/>
      <c r="F81" s="92"/>
      <c r="G81" s="92"/>
      <c r="H81" s="92"/>
      <c r="I81" s="92"/>
      <c r="J81" s="92"/>
      <c r="K81" s="92"/>
      <c r="L81" s="92"/>
      <c r="M81" s="92"/>
      <c r="N81" s="92"/>
      <c r="O81" s="93"/>
    </row>
    <row r="82" spans="2:15" x14ac:dyDescent="0.25">
      <c r="B82" s="30"/>
      <c r="C82" s="30"/>
      <c r="D82" s="91"/>
      <c r="E82" s="92"/>
      <c r="F82" s="92"/>
      <c r="G82" s="92"/>
      <c r="H82" s="92"/>
      <c r="I82" s="92"/>
      <c r="J82" s="92"/>
      <c r="K82" s="92"/>
      <c r="L82" s="92"/>
      <c r="M82" s="92"/>
      <c r="N82" s="92"/>
      <c r="O82" s="93"/>
    </row>
    <row r="83" spans="2:15" x14ac:dyDescent="0.25">
      <c r="B83" s="30"/>
      <c r="C83" s="30"/>
      <c r="D83" s="91"/>
      <c r="E83" s="92"/>
      <c r="F83" s="92"/>
      <c r="G83" s="92"/>
      <c r="H83" s="92"/>
      <c r="I83" s="92"/>
      <c r="J83" s="92"/>
      <c r="K83" s="92"/>
      <c r="L83" s="92"/>
      <c r="M83" s="92"/>
      <c r="N83" s="92"/>
      <c r="O83" s="93"/>
    </row>
    <row r="84" spans="2:15" x14ac:dyDescent="0.25">
      <c r="B84" s="30"/>
      <c r="C84" s="30"/>
      <c r="D84" s="91"/>
      <c r="E84" s="92"/>
      <c r="F84" s="92"/>
      <c r="G84" s="92"/>
      <c r="H84" s="92"/>
      <c r="I84" s="92"/>
      <c r="J84" s="92"/>
      <c r="K84" s="92"/>
      <c r="L84" s="92"/>
      <c r="M84" s="92"/>
      <c r="N84" s="92"/>
      <c r="O84" s="93"/>
    </row>
    <row r="85" spans="2:15" x14ac:dyDescent="0.25">
      <c r="B85" s="30"/>
      <c r="C85" s="30"/>
      <c r="D85" s="91"/>
      <c r="E85" s="92"/>
      <c r="F85" s="92"/>
      <c r="G85" s="92"/>
      <c r="H85" s="92"/>
      <c r="I85" s="92"/>
      <c r="J85" s="92"/>
      <c r="K85" s="92"/>
      <c r="L85" s="92"/>
      <c r="M85" s="92"/>
      <c r="N85" s="92"/>
      <c r="O85" s="93"/>
    </row>
    <row r="86" spans="2:15" x14ac:dyDescent="0.25">
      <c r="B86" s="30"/>
      <c r="C86" s="30"/>
      <c r="D86" s="91"/>
      <c r="E86" s="92"/>
      <c r="F86" s="92"/>
      <c r="G86" s="92"/>
      <c r="H86" s="92"/>
      <c r="I86" s="92"/>
      <c r="J86" s="92"/>
      <c r="K86" s="92"/>
      <c r="L86" s="92"/>
      <c r="M86" s="92"/>
      <c r="N86" s="92"/>
      <c r="O86" s="93"/>
    </row>
    <row r="87" spans="2:15" x14ac:dyDescent="0.25">
      <c r="B87" s="30"/>
      <c r="C87" s="30"/>
      <c r="D87" s="91"/>
      <c r="E87" s="92"/>
      <c r="F87" s="92"/>
      <c r="G87" s="92"/>
      <c r="H87" s="92"/>
      <c r="I87" s="92"/>
      <c r="J87" s="92"/>
      <c r="K87" s="92"/>
      <c r="L87" s="92"/>
      <c r="M87" s="92"/>
      <c r="N87" s="92"/>
      <c r="O87" s="93"/>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85" t="s">
        <v>54</v>
      </c>
      <c r="C91" s="85"/>
      <c r="D91" s="85"/>
      <c r="E91" s="85"/>
      <c r="F91" s="85"/>
      <c r="G91" s="85"/>
      <c r="H91" s="85"/>
      <c r="I91" s="85"/>
      <c r="J91" s="85"/>
      <c r="K91" s="85"/>
      <c r="L91" s="85"/>
      <c r="M91" s="85"/>
      <c r="N91" s="85"/>
      <c r="O91" s="85"/>
    </row>
    <row r="92" spans="2:15" x14ac:dyDescent="0.25">
      <c r="B92" s="85"/>
      <c r="C92" s="85"/>
      <c r="D92" s="85"/>
      <c r="E92" s="85"/>
      <c r="F92" s="85"/>
      <c r="G92" s="85"/>
      <c r="H92" s="85"/>
      <c r="I92" s="85"/>
      <c r="J92" s="85"/>
      <c r="K92" s="85"/>
      <c r="L92" s="85"/>
      <c r="M92" s="85"/>
      <c r="N92" s="85"/>
      <c r="O92" s="85"/>
    </row>
    <row r="93" spans="2:15" x14ac:dyDescent="0.25">
      <c r="B93" s="21"/>
      <c r="C93" s="21"/>
      <c r="D93" s="53"/>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7" t="s">
        <v>50</v>
      </c>
      <c r="C95" s="97"/>
      <c r="D95" s="97"/>
      <c r="E95" s="97"/>
      <c r="F95" s="97"/>
      <c r="G95" s="97"/>
      <c r="H95" s="97"/>
      <c r="I95" s="97"/>
      <c r="J95" s="97"/>
      <c r="K95" s="97"/>
      <c r="L95" s="97"/>
      <c r="M95" s="97"/>
      <c r="N95" s="97"/>
      <c r="O95" s="97"/>
    </row>
    <row r="96" spans="2:15" x14ac:dyDescent="0.25">
      <c r="B96" s="97"/>
      <c r="C96" s="97"/>
      <c r="D96" s="97"/>
      <c r="E96" s="97"/>
      <c r="F96" s="97"/>
      <c r="G96" s="97"/>
      <c r="H96" s="97"/>
      <c r="I96" s="97"/>
      <c r="J96" s="97"/>
      <c r="K96" s="97"/>
      <c r="L96" s="97"/>
      <c r="M96" s="97"/>
      <c r="N96" s="97"/>
      <c r="O96" s="97"/>
    </row>
    <row r="97" spans="2:15" x14ac:dyDescent="0.25">
      <c r="B97" s="97"/>
      <c r="C97" s="97"/>
      <c r="D97" s="97"/>
      <c r="E97" s="97"/>
      <c r="F97" s="97"/>
      <c r="G97" s="97"/>
      <c r="H97" s="97"/>
      <c r="I97" s="97"/>
      <c r="J97" s="97"/>
      <c r="K97" s="97"/>
      <c r="L97" s="97"/>
      <c r="M97" s="97"/>
      <c r="N97" s="97"/>
      <c r="O97" s="97"/>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algorithmName="SHA-512" hashValue="dw7tODURobz3mMSZ5TJ5HUVFN/CmXBI5e3oLgqpVYY281EXZ0mquihJzIeA92J05q4dLrojlvZh2vonCxDrIXw==" saltValue="V0gu9YN1U1hx+o+dHQ5coA==" spinCount="100000" sheet="1" objects="1" scenarios="1"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8"/>
  <sheetViews>
    <sheetView zoomScaleNormal="100" workbookViewId="0">
      <pane ySplit="4" topLeftCell="A5" activePane="bottomLeft" state="frozen"/>
      <selection pane="bottomLeft" activeCell="J33" sqref="J33"/>
    </sheetView>
  </sheetViews>
  <sheetFormatPr baseColWidth="10" defaultRowHeight="15" customHeight="1" x14ac:dyDescent="0.25"/>
  <cols>
    <col min="1" max="1" width="6.5" style="49" bestFit="1" customWidth="1"/>
    <col min="2" max="2" width="4.375" style="50" customWidth="1"/>
    <col min="3" max="3" width="7" style="51" bestFit="1" customWidth="1"/>
    <col min="4" max="4" width="54.875" style="52" customWidth="1"/>
    <col min="5" max="5" width="6.375" style="49" bestFit="1" customWidth="1"/>
    <col min="6" max="6" width="11" style="52"/>
    <col min="7" max="7" width="14.625" style="52" bestFit="1" customWidth="1"/>
    <col min="8" max="16384" width="11" style="52"/>
  </cols>
  <sheetData>
    <row r="1" spans="1:8" s="33" customFormat="1" ht="15" customHeight="1" x14ac:dyDescent="0.25">
      <c r="A1" s="159" t="s">
        <v>89</v>
      </c>
      <c r="B1" s="159"/>
      <c r="C1" s="159"/>
      <c r="D1" s="159"/>
      <c r="E1" s="159"/>
      <c r="G1" s="34" t="s">
        <v>21</v>
      </c>
      <c r="H1" s="83" t="s">
        <v>139</v>
      </c>
    </row>
    <row r="2" spans="1:8" s="33" customFormat="1" ht="15" customHeight="1" x14ac:dyDescent="0.25">
      <c r="A2" s="159"/>
      <c r="B2" s="159"/>
      <c r="C2" s="159"/>
      <c r="D2" s="159"/>
      <c r="E2" s="159"/>
      <c r="G2" s="34" t="s">
        <v>20</v>
      </c>
      <c r="H2" s="56">
        <v>3</v>
      </c>
    </row>
    <row r="3" spans="1:8" s="33" customFormat="1" ht="29.25" customHeight="1" x14ac:dyDescent="0.25">
      <c r="A3" s="160"/>
      <c r="B3" s="160"/>
      <c r="C3" s="160"/>
      <c r="D3" s="160"/>
      <c r="E3" s="160"/>
    </row>
    <row r="4" spans="1:8" s="33" customFormat="1" x14ac:dyDescent="0.25">
      <c r="A4" s="57" t="s">
        <v>0</v>
      </c>
      <c r="B4" s="57" t="s">
        <v>1</v>
      </c>
      <c r="C4" s="57" t="s">
        <v>2</v>
      </c>
      <c r="D4" s="58" t="s">
        <v>3</v>
      </c>
      <c r="E4" s="57" t="s">
        <v>4</v>
      </c>
    </row>
    <row r="5" spans="1:8" s="33" customFormat="1" x14ac:dyDescent="0.25">
      <c r="A5" s="57">
        <v>999</v>
      </c>
      <c r="B5" s="59" t="s">
        <v>51</v>
      </c>
      <c r="C5" s="60" t="s">
        <v>51</v>
      </c>
      <c r="D5" s="61" t="s">
        <v>53</v>
      </c>
      <c r="E5" s="62"/>
    </row>
    <row r="6" spans="1:8" s="33" customFormat="1" x14ac:dyDescent="0.25">
      <c r="A6" s="57">
        <v>998</v>
      </c>
      <c r="B6" s="59" t="s">
        <v>51</v>
      </c>
      <c r="C6" s="60" t="s">
        <v>51</v>
      </c>
      <c r="D6" s="61" t="s">
        <v>53</v>
      </c>
      <c r="E6" s="62"/>
    </row>
    <row r="7" spans="1:8" s="33" customFormat="1" x14ac:dyDescent="0.25">
      <c r="A7" s="57">
        <v>997</v>
      </c>
      <c r="B7" s="59" t="s">
        <v>51</v>
      </c>
      <c r="C7" s="60" t="s">
        <v>51</v>
      </c>
      <c r="D7" s="61" t="s">
        <v>53</v>
      </c>
      <c r="E7" s="62"/>
    </row>
    <row r="8" spans="1:8" s="33" customFormat="1" x14ac:dyDescent="0.25">
      <c r="A8" s="57">
        <v>996</v>
      </c>
      <c r="B8" s="59" t="s">
        <v>51</v>
      </c>
      <c r="C8" s="60" t="s">
        <v>51</v>
      </c>
      <c r="D8" s="61" t="s">
        <v>53</v>
      </c>
      <c r="E8" s="62"/>
    </row>
    <row r="9" spans="1:8" s="33" customFormat="1" ht="15" customHeight="1" x14ac:dyDescent="0.25">
      <c r="A9" s="63">
        <v>995</v>
      </c>
      <c r="B9" s="59" t="s">
        <v>51</v>
      </c>
      <c r="C9" s="60" t="s">
        <v>51</v>
      </c>
      <c r="D9" s="61" t="s">
        <v>53</v>
      </c>
      <c r="E9" s="62"/>
    </row>
    <row r="10" spans="1:8" s="33" customFormat="1" ht="7.5" customHeight="1" x14ac:dyDescent="0.25">
      <c r="A10" s="161"/>
      <c r="B10" s="161"/>
      <c r="C10" s="161"/>
      <c r="D10" s="161"/>
      <c r="E10" s="161"/>
    </row>
    <row r="11" spans="1:8" s="48" customFormat="1" ht="15" customHeight="1" x14ac:dyDescent="0.2">
      <c r="A11" s="162" t="s">
        <v>123</v>
      </c>
      <c r="B11" s="162"/>
      <c r="C11" s="162"/>
      <c r="D11" s="162"/>
      <c r="E11" s="162"/>
    </row>
    <row r="12" spans="1:8" s="48" customFormat="1" ht="15" customHeight="1" x14ac:dyDescent="0.25">
      <c r="A12" s="75">
        <v>1</v>
      </c>
      <c r="B12" s="64" t="s">
        <v>63</v>
      </c>
      <c r="C12" s="65">
        <v>93221</v>
      </c>
      <c r="D12" s="64" t="s">
        <v>65</v>
      </c>
      <c r="E12" s="75">
        <v>5</v>
      </c>
    </row>
    <row r="13" spans="1:8" s="48" customFormat="1" ht="15" customHeight="1" x14ac:dyDescent="0.25">
      <c r="A13" s="75">
        <v>2</v>
      </c>
      <c r="B13" s="64" t="s">
        <v>64</v>
      </c>
      <c r="C13" s="65">
        <v>40223</v>
      </c>
      <c r="D13" s="64" t="s">
        <v>66</v>
      </c>
      <c r="E13" s="75">
        <v>5</v>
      </c>
    </row>
    <row r="14" spans="1:8" s="48" customFormat="1" ht="15" customHeight="1" x14ac:dyDescent="0.25">
      <c r="A14" s="75">
        <v>3</v>
      </c>
      <c r="B14" s="64" t="s">
        <v>70</v>
      </c>
      <c r="C14" s="65">
        <v>42202</v>
      </c>
      <c r="D14" s="64" t="s">
        <v>90</v>
      </c>
      <c r="E14" s="75">
        <v>5</v>
      </c>
    </row>
    <row r="15" spans="1:8" s="48" customFormat="1" ht="15" customHeight="1" x14ac:dyDescent="0.25">
      <c r="A15" s="75">
        <v>4</v>
      </c>
      <c r="B15" s="64" t="s">
        <v>64</v>
      </c>
      <c r="C15" s="65">
        <v>40478</v>
      </c>
      <c r="D15" s="64" t="s">
        <v>92</v>
      </c>
      <c r="E15" s="75">
        <v>5</v>
      </c>
    </row>
    <row r="16" spans="1:8" s="48" customFormat="1" ht="15" customHeight="1" x14ac:dyDescent="0.25">
      <c r="A16" s="75">
        <v>5</v>
      </c>
      <c r="B16" s="64" t="s">
        <v>63</v>
      </c>
      <c r="C16" s="65">
        <v>40024</v>
      </c>
      <c r="D16" s="64" t="s">
        <v>88</v>
      </c>
      <c r="E16" s="75">
        <v>5</v>
      </c>
    </row>
    <row r="17" spans="1:5" s="48" customFormat="1" ht="15" customHeight="1" x14ac:dyDescent="0.25">
      <c r="A17" s="75">
        <v>6</v>
      </c>
      <c r="B17" s="64" t="s">
        <v>63</v>
      </c>
      <c r="C17" s="65">
        <v>96148</v>
      </c>
      <c r="D17" s="64" t="s">
        <v>87</v>
      </c>
      <c r="E17" s="75">
        <v>5</v>
      </c>
    </row>
    <row r="18" spans="1:5" s="48" customFormat="1" ht="15" customHeight="1" x14ac:dyDescent="0.25">
      <c r="A18" s="75">
        <v>7</v>
      </c>
      <c r="B18" s="64" t="s">
        <v>63</v>
      </c>
      <c r="C18" s="65">
        <v>40027</v>
      </c>
      <c r="D18" s="64" t="s">
        <v>83</v>
      </c>
      <c r="E18" s="75">
        <v>5</v>
      </c>
    </row>
    <row r="19" spans="1:5" s="48" customFormat="1" ht="15" customHeight="1" x14ac:dyDescent="0.25">
      <c r="A19" s="75">
        <v>8</v>
      </c>
      <c r="B19" s="64" t="s">
        <v>64</v>
      </c>
      <c r="C19" s="65">
        <v>10110</v>
      </c>
      <c r="D19" s="64" t="s">
        <v>91</v>
      </c>
      <c r="E19" s="75">
        <v>5</v>
      </c>
    </row>
    <row r="20" spans="1:5" s="48" customFormat="1" ht="15" customHeight="1" x14ac:dyDescent="0.25">
      <c r="A20" s="75">
        <v>9</v>
      </c>
      <c r="B20" s="64" t="s">
        <v>63</v>
      </c>
      <c r="C20" s="65">
        <v>95102</v>
      </c>
      <c r="D20" s="78" t="s">
        <v>95</v>
      </c>
      <c r="E20" s="75">
        <v>5</v>
      </c>
    </row>
    <row r="21" spans="1:5" s="48" customFormat="1" ht="15" customHeight="1" x14ac:dyDescent="0.2">
      <c r="A21" s="157" t="s">
        <v>124</v>
      </c>
      <c r="B21" s="157"/>
      <c r="C21" s="157"/>
      <c r="D21" s="157"/>
      <c r="E21" s="158"/>
    </row>
    <row r="22" spans="1:5" s="48" customFormat="1" ht="15" customHeight="1" x14ac:dyDescent="0.25">
      <c r="A22" s="75">
        <v>10</v>
      </c>
      <c r="B22" s="64" t="s">
        <v>70</v>
      </c>
      <c r="C22" s="65">
        <v>41190</v>
      </c>
      <c r="D22" s="64" t="s">
        <v>77</v>
      </c>
      <c r="E22" s="75">
        <v>5</v>
      </c>
    </row>
    <row r="23" spans="1:5" s="48" customFormat="1" ht="15" customHeight="1" x14ac:dyDescent="0.25">
      <c r="A23" s="75">
        <v>11</v>
      </c>
      <c r="B23" s="64" t="s">
        <v>128</v>
      </c>
      <c r="C23" s="65">
        <v>93221</v>
      </c>
      <c r="D23" s="64" t="s">
        <v>65</v>
      </c>
      <c r="E23" s="75">
        <v>5</v>
      </c>
    </row>
    <row r="24" spans="1:5" s="48" customFormat="1" ht="15" customHeight="1" x14ac:dyDescent="0.25">
      <c r="A24" s="75">
        <v>12</v>
      </c>
      <c r="B24" s="64" t="s">
        <v>70</v>
      </c>
      <c r="C24" s="65">
        <v>41160</v>
      </c>
      <c r="D24" s="64" t="s">
        <v>78</v>
      </c>
      <c r="E24" s="75">
        <v>5</v>
      </c>
    </row>
    <row r="25" spans="1:5" s="48" customFormat="1" ht="15" customHeight="1" x14ac:dyDescent="0.25">
      <c r="A25" s="75">
        <v>13</v>
      </c>
      <c r="B25" s="72" t="s">
        <v>70</v>
      </c>
      <c r="C25" s="73">
        <v>42202</v>
      </c>
      <c r="D25" s="64" t="s">
        <v>90</v>
      </c>
      <c r="E25" s="75">
        <v>5</v>
      </c>
    </row>
    <row r="26" spans="1:5" s="48" customFormat="1" ht="15" customHeight="1" x14ac:dyDescent="0.25">
      <c r="A26" s="75">
        <v>14</v>
      </c>
      <c r="B26" s="72" t="s">
        <v>64</v>
      </c>
      <c r="C26" s="73">
        <v>40478</v>
      </c>
      <c r="D26" s="64" t="s">
        <v>92</v>
      </c>
      <c r="E26" s="75">
        <v>5</v>
      </c>
    </row>
    <row r="27" spans="1:5" s="48" customFormat="1" ht="15" customHeight="1" x14ac:dyDescent="0.25">
      <c r="A27" s="75">
        <v>15</v>
      </c>
      <c r="B27" s="72" t="s">
        <v>63</v>
      </c>
      <c r="C27" s="73">
        <v>40024</v>
      </c>
      <c r="D27" s="64" t="s">
        <v>88</v>
      </c>
      <c r="E27" s="75">
        <v>5</v>
      </c>
    </row>
    <row r="28" spans="1:5" s="48" customFormat="1" ht="15" customHeight="1" x14ac:dyDescent="0.25">
      <c r="A28" s="75">
        <v>16</v>
      </c>
      <c r="B28" s="72" t="s">
        <v>63</v>
      </c>
      <c r="C28" s="73">
        <v>96148</v>
      </c>
      <c r="D28" s="64" t="s">
        <v>87</v>
      </c>
      <c r="E28" s="71">
        <v>5</v>
      </c>
    </row>
    <row r="29" spans="1:5" s="48" customFormat="1" ht="15" customHeight="1" x14ac:dyDescent="0.25">
      <c r="A29" s="75">
        <v>17</v>
      </c>
      <c r="B29" s="77" t="s">
        <v>63</v>
      </c>
      <c r="C29" s="74">
        <v>40027</v>
      </c>
      <c r="D29" s="64" t="s">
        <v>83</v>
      </c>
      <c r="E29" s="71">
        <v>5</v>
      </c>
    </row>
    <row r="30" spans="1:5" s="48" customFormat="1" ht="15" customHeight="1" x14ac:dyDescent="0.25">
      <c r="A30" s="75">
        <v>18</v>
      </c>
      <c r="B30" s="72" t="s">
        <v>63</v>
      </c>
      <c r="C30" s="73">
        <v>95102</v>
      </c>
      <c r="D30" s="78" t="s">
        <v>95</v>
      </c>
      <c r="E30" s="71">
        <v>5</v>
      </c>
    </row>
    <row r="31" spans="1:5" s="48" customFormat="1" ht="15" customHeight="1" x14ac:dyDescent="0.2">
      <c r="A31" s="157" t="s">
        <v>122</v>
      </c>
      <c r="B31" s="157"/>
      <c r="C31" s="157"/>
      <c r="D31" s="157"/>
      <c r="E31" s="158"/>
    </row>
    <row r="32" spans="1:5" s="48" customFormat="1" ht="15" customHeight="1" x14ac:dyDescent="0.25">
      <c r="A32" s="75">
        <v>19</v>
      </c>
      <c r="B32" s="64" t="s">
        <v>63</v>
      </c>
      <c r="C32" s="65">
        <v>19025</v>
      </c>
      <c r="D32" s="64" t="s">
        <v>93</v>
      </c>
      <c r="E32" s="75">
        <v>5</v>
      </c>
    </row>
    <row r="33" spans="1:5" s="48" customFormat="1" ht="30" customHeight="1" x14ac:dyDescent="0.25">
      <c r="A33" s="75">
        <v>20</v>
      </c>
      <c r="B33" s="64" t="s">
        <v>63</v>
      </c>
      <c r="C33" s="65">
        <v>19026</v>
      </c>
      <c r="D33" s="64" t="s">
        <v>94</v>
      </c>
      <c r="E33" s="75">
        <v>5</v>
      </c>
    </row>
    <row r="34" spans="1:5" s="48" customFormat="1" ht="15" customHeight="1" x14ac:dyDescent="0.2">
      <c r="A34" s="157" t="s">
        <v>125</v>
      </c>
      <c r="B34" s="157"/>
      <c r="C34" s="157"/>
      <c r="D34" s="157"/>
      <c r="E34" s="158"/>
    </row>
    <row r="35" spans="1:5" s="48" customFormat="1" ht="15" customHeight="1" x14ac:dyDescent="0.25">
      <c r="A35" s="75">
        <v>21</v>
      </c>
      <c r="B35" s="64" t="s">
        <v>63</v>
      </c>
      <c r="C35" s="65">
        <v>96166</v>
      </c>
      <c r="D35" s="64" t="s">
        <v>96</v>
      </c>
      <c r="E35" s="75">
        <v>5</v>
      </c>
    </row>
    <row r="36" spans="1:5" s="48" customFormat="1" ht="15" customHeight="1" x14ac:dyDescent="0.25">
      <c r="A36" s="75">
        <v>22</v>
      </c>
      <c r="B36" s="64" t="s">
        <v>69</v>
      </c>
      <c r="C36" s="65">
        <v>93833</v>
      </c>
      <c r="D36" s="64" t="s">
        <v>97</v>
      </c>
      <c r="E36" s="75">
        <v>5</v>
      </c>
    </row>
    <row r="37" spans="1:5" s="48" customFormat="1" ht="15" customHeight="1" x14ac:dyDescent="0.25">
      <c r="A37" s="75">
        <v>23</v>
      </c>
      <c r="B37" s="64" t="s">
        <v>129</v>
      </c>
      <c r="C37" s="65">
        <v>596162</v>
      </c>
      <c r="D37" s="64" t="s">
        <v>98</v>
      </c>
      <c r="E37" s="75">
        <v>6</v>
      </c>
    </row>
    <row r="38" spans="1:5" s="48" customFormat="1" ht="15" customHeight="1" x14ac:dyDescent="0.25">
      <c r="A38" s="75">
        <v>24</v>
      </c>
      <c r="B38" s="64" t="s">
        <v>64</v>
      </c>
      <c r="C38" s="65">
        <v>10107</v>
      </c>
      <c r="D38" s="64" t="s">
        <v>99</v>
      </c>
      <c r="E38" s="75">
        <v>5</v>
      </c>
    </row>
    <row r="39" spans="1:5" s="48" customFormat="1" ht="15" customHeight="1" x14ac:dyDescent="0.25">
      <c r="A39" s="75">
        <v>25</v>
      </c>
      <c r="B39" s="64" t="s">
        <v>69</v>
      </c>
      <c r="C39" s="65">
        <v>90105</v>
      </c>
      <c r="D39" s="64" t="s">
        <v>102</v>
      </c>
      <c r="E39" s="75">
        <v>5</v>
      </c>
    </row>
    <row r="40" spans="1:5" s="48" customFormat="1" ht="15" customHeight="1" x14ac:dyDescent="0.25">
      <c r="A40" s="75">
        <v>26</v>
      </c>
      <c r="B40" s="64" t="s">
        <v>63</v>
      </c>
      <c r="C40" s="65">
        <v>93224</v>
      </c>
      <c r="D40" s="64" t="s">
        <v>84</v>
      </c>
      <c r="E40" s="75">
        <v>5</v>
      </c>
    </row>
    <row r="41" spans="1:5" s="48" customFormat="1" ht="15" customHeight="1" x14ac:dyDescent="0.25">
      <c r="A41" s="75">
        <v>27</v>
      </c>
      <c r="B41" s="64" t="s">
        <v>69</v>
      </c>
      <c r="C41" s="79">
        <v>93792</v>
      </c>
      <c r="D41" s="80" t="s">
        <v>101</v>
      </c>
      <c r="E41" s="75">
        <v>5</v>
      </c>
    </row>
    <row r="42" spans="1:5" s="48" customFormat="1" ht="15" customHeight="1" x14ac:dyDescent="0.25">
      <c r="A42" s="75">
        <v>28</v>
      </c>
      <c r="B42" s="64" t="s">
        <v>69</v>
      </c>
      <c r="C42" s="65">
        <v>90114</v>
      </c>
      <c r="D42" s="64" t="s">
        <v>130</v>
      </c>
      <c r="E42" s="75">
        <v>5</v>
      </c>
    </row>
    <row r="43" spans="1:5" s="48" customFormat="1" ht="15" customHeight="1" x14ac:dyDescent="0.25">
      <c r="A43" s="75">
        <v>29</v>
      </c>
      <c r="B43" s="64" t="s">
        <v>63</v>
      </c>
      <c r="C43" s="65">
        <v>93451</v>
      </c>
      <c r="D43" s="64" t="s">
        <v>67</v>
      </c>
      <c r="E43" s="75">
        <v>5</v>
      </c>
    </row>
    <row r="44" spans="1:5" s="48" customFormat="1" ht="15" customHeight="1" x14ac:dyDescent="0.25">
      <c r="A44" s="75">
        <v>30</v>
      </c>
      <c r="B44" s="64" t="s">
        <v>69</v>
      </c>
      <c r="C44" s="65">
        <v>93781</v>
      </c>
      <c r="D44" s="76" t="s">
        <v>100</v>
      </c>
      <c r="E44" s="75">
        <v>5</v>
      </c>
    </row>
    <row r="45" spans="1:5" s="48" customFormat="1" ht="15" customHeight="1" x14ac:dyDescent="0.25">
      <c r="A45" s="75">
        <v>31</v>
      </c>
      <c r="B45" s="64" t="s">
        <v>63</v>
      </c>
      <c r="C45" s="65">
        <v>95100</v>
      </c>
      <c r="D45" s="64" t="s">
        <v>68</v>
      </c>
      <c r="E45" s="75">
        <v>5</v>
      </c>
    </row>
    <row r="46" spans="1:5" s="48" customFormat="1" ht="15" customHeight="1" x14ac:dyDescent="0.25">
      <c r="A46" s="75">
        <v>32</v>
      </c>
      <c r="B46" s="64" t="s">
        <v>63</v>
      </c>
      <c r="C46" s="65">
        <v>42091</v>
      </c>
      <c r="D46" s="64" t="s">
        <v>140</v>
      </c>
      <c r="E46" s="75">
        <v>5</v>
      </c>
    </row>
    <row r="47" spans="1:5" s="48" customFormat="1" ht="15" customHeight="1" x14ac:dyDescent="0.25">
      <c r="A47" s="75">
        <v>33</v>
      </c>
      <c r="B47" s="64" t="s">
        <v>63</v>
      </c>
      <c r="C47" s="79">
        <v>40023</v>
      </c>
      <c r="D47" s="82" t="s">
        <v>103</v>
      </c>
      <c r="E47" s="81">
        <v>5</v>
      </c>
    </row>
    <row r="48" spans="1:5" s="48" customFormat="1" ht="15" customHeight="1" x14ac:dyDescent="0.25">
      <c r="A48" s="75">
        <v>34</v>
      </c>
      <c r="B48" s="64" t="s">
        <v>63</v>
      </c>
      <c r="C48" s="65">
        <v>95101</v>
      </c>
      <c r="D48" s="76" t="s">
        <v>104</v>
      </c>
      <c r="E48" s="75">
        <v>5</v>
      </c>
    </row>
    <row r="49" spans="1:5" s="48" customFormat="1" ht="15" customHeight="1" x14ac:dyDescent="0.2">
      <c r="A49" s="157" t="s">
        <v>126</v>
      </c>
      <c r="B49" s="157"/>
      <c r="C49" s="157"/>
      <c r="D49" s="157"/>
      <c r="E49" s="158"/>
    </row>
    <row r="50" spans="1:5" s="48" customFormat="1" ht="15" customHeight="1" x14ac:dyDescent="0.25">
      <c r="A50" s="75">
        <v>35</v>
      </c>
      <c r="B50" s="64" t="s">
        <v>64</v>
      </c>
      <c r="C50" s="65">
        <v>40126</v>
      </c>
      <c r="D50" s="64" t="s">
        <v>86</v>
      </c>
      <c r="E50" s="75">
        <v>4</v>
      </c>
    </row>
    <row r="51" spans="1:5" s="48" customFormat="1" ht="15" customHeight="1" x14ac:dyDescent="0.25">
      <c r="A51" s="75">
        <v>36</v>
      </c>
      <c r="B51" s="64" t="s">
        <v>132</v>
      </c>
      <c r="C51" s="65">
        <v>10011</v>
      </c>
      <c r="D51" s="64" t="s">
        <v>131</v>
      </c>
      <c r="E51" s="75">
        <v>1</v>
      </c>
    </row>
    <row r="52" spans="1:5" s="48" customFormat="1" ht="15" customHeight="1" x14ac:dyDescent="0.25">
      <c r="A52" s="75">
        <v>37</v>
      </c>
      <c r="B52" s="64" t="s">
        <v>70</v>
      </c>
      <c r="C52" s="65">
        <v>40020</v>
      </c>
      <c r="D52" s="64" t="s">
        <v>106</v>
      </c>
      <c r="E52" s="75">
        <v>5</v>
      </c>
    </row>
    <row r="53" spans="1:5" s="48" customFormat="1" ht="15" customHeight="1" x14ac:dyDescent="0.25">
      <c r="A53" s="75">
        <v>38</v>
      </c>
      <c r="B53" s="64" t="s">
        <v>64</v>
      </c>
      <c r="C53" s="65">
        <v>40330</v>
      </c>
      <c r="D53" s="64" t="s">
        <v>107</v>
      </c>
      <c r="E53" s="75">
        <v>5</v>
      </c>
    </row>
    <row r="54" spans="1:5" s="48" customFormat="1" ht="15" customHeight="1" x14ac:dyDescent="0.25">
      <c r="A54" s="75">
        <v>39</v>
      </c>
      <c r="B54" s="64" t="s">
        <v>64</v>
      </c>
      <c r="C54" s="65">
        <v>40004</v>
      </c>
      <c r="D54" s="64" t="s">
        <v>108</v>
      </c>
      <c r="E54" s="75">
        <v>5</v>
      </c>
    </row>
    <row r="55" spans="1:5" s="48" customFormat="1" ht="15" customHeight="1" x14ac:dyDescent="0.25">
      <c r="A55" s="75">
        <v>40</v>
      </c>
      <c r="B55" s="64" t="s">
        <v>70</v>
      </c>
      <c r="C55" s="65">
        <v>40011</v>
      </c>
      <c r="D55" s="64" t="s">
        <v>109</v>
      </c>
      <c r="E55" s="75">
        <v>5</v>
      </c>
    </row>
    <row r="56" spans="1:5" s="48" customFormat="1" ht="15" customHeight="1" x14ac:dyDescent="0.25">
      <c r="A56" s="75">
        <v>41</v>
      </c>
      <c r="B56" s="64" t="s">
        <v>70</v>
      </c>
      <c r="C56" s="65">
        <v>41163</v>
      </c>
      <c r="D56" s="64" t="s">
        <v>71</v>
      </c>
      <c r="E56" s="75">
        <v>5</v>
      </c>
    </row>
    <row r="57" spans="1:5" s="48" customFormat="1" ht="15" customHeight="1" x14ac:dyDescent="0.25">
      <c r="A57" s="75">
        <v>42</v>
      </c>
      <c r="B57" s="64" t="s">
        <v>70</v>
      </c>
      <c r="C57" s="65">
        <v>40324</v>
      </c>
      <c r="D57" s="64" t="s">
        <v>121</v>
      </c>
      <c r="E57" s="75">
        <v>4</v>
      </c>
    </row>
    <row r="58" spans="1:5" s="48" customFormat="1" ht="15" customHeight="1" x14ac:dyDescent="0.25">
      <c r="A58" s="75">
        <v>43</v>
      </c>
      <c r="B58" s="64" t="s">
        <v>120</v>
      </c>
      <c r="C58" s="65">
        <v>40324</v>
      </c>
      <c r="D58" s="64" t="s">
        <v>119</v>
      </c>
      <c r="E58" s="75">
        <v>1</v>
      </c>
    </row>
    <row r="59" spans="1:5" s="48" customFormat="1" ht="15" customHeight="1" x14ac:dyDescent="0.25">
      <c r="A59" s="75">
        <v>44</v>
      </c>
      <c r="B59" s="64" t="s">
        <v>64</v>
      </c>
      <c r="C59" s="65">
        <v>40480</v>
      </c>
      <c r="D59" s="64" t="s">
        <v>110</v>
      </c>
      <c r="E59" s="75">
        <v>4</v>
      </c>
    </row>
    <row r="60" spans="1:5" s="48" customFormat="1" ht="15" customHeight="1" x14ac:dyDescent="0.25">
      <c r="A60" s="75">
        <v>45</v>
      </c>
      <c r="B60" s="64" t="s">
        <v>132</v>
      </c>
      <c r="C60" s="65">
        <v>10006</v>
      </c>
      <c r="D60" s="64" t="s">
        <v>133</v>
      </c>
      <c r="E60" s="75">
        <v>1</v>
      </c>
    </row>
    <row r="61" spans="1:5" s="48" customFormat="1" ht="15" customHeight="1" x14ac:dyDescent="0.25">
      <c r="A61" s="75">
        <v>46</v>
      </c>
      <c r="B61" s="64" t="s">
        <v>64</v>
      </c>
      <c r="C61" s="65">
        <v>10107</v>
      </c>
      <c r="D61" s="64" t="s">
        <v>111</v>
      </c>
      <c r="E61" s="75">
        <v>5</v>
      </c>
    </row>
    <row r="62" spans="1:5" s="48" customFormat="1" ht="15" customHeight="1" x14ac:dyDescent="0.25">
      <c r="A62" s="75">
        <v>47</v>
      </c>
      <c r="B62" s="64" t="s">
        <v>64</v>
      </c>
      <c r="C62" s="65">
        <v>94123</v>
      </c>
      <c r="D62" s="64" t="s">
        <v>72</v>
      </c>
      <c r="E62" s="75">
        <v>4</v>
      </c>
    </row>
    <row r="63" spans="1:5" s="48" customFormat="1" ht="15" customHeight="1" x14ac:dyDescent="0.25">
      <c r="A63" s="75">
        <v>48</v>
      </c>
      <c r="B63" s="64" t="s">
        <v>132</v>
      </c>
      <c r="C63" s="65">
        <v>10008</v>
      </c>
      <c r="D63" s="64" t="s">
        <v>134</v>
      </c>
      <c r="E63" s="75">
        <v>1</v>
      </c>
    </row>
    <row r="64" spans="1:5" s="48" customFormat="1" ht="15" customHeight="1" x14ac:dyDescent="0.25">
      <c r="A64" s="75">
        <v>49</v>
      </c>
      <c r="B64" s="64" t="s">
        <v>64</v>
      </c>
      <c r="C64" s="65">
        <v>40219</v>
      </c>
      <c r="D64" s="64" t="s">
        <v>73</v>
      </c>
      <c r="E64" s="75">
        <v>5</v>
      </c>
    </row>
    <row r="65" spans="1:5" s="48" customFormat="1" ht="15" customHeight="1" x14ac:dyDescent="0.25">
      <c r="A65" s="75">
        <v>50</v>
      </c>
      <c r="B65" s="64" t="s">
        <v>64</v>
      </c>
      <c r="C65" s="65">
        <v>40223</v>
      </c>
      <c r="D65" s="64" t="s">
        <v>105</v>
      </c>
      <c r="E65" s="75">
        <v>5</v>
      </c>
    </row>
    <row r="66" spans="1:5" s="48" customFormat="1" ht="15" customHeight="1" x14ac:dyDescent="0.25">
      <c r="A66" s="75">
        <v>51</v>
      </c>
      <c r="B66" s="64" t="s">
        <v>64</v>
      </c>
      <c r="C66" s="65">
        <v>40477</v>
      </c>
      <c r="D66" s="64" t="s">
        <v>112</v>
      </c>
      <c r="E66" s="75">
        <v>5</v>
      </c>
    </row>
    <row r="67" spans="1:5" s="48" customFormat="1" ht="15" customHeight="1" x14ac:dyDescent="0.25">
      <c r="A67" s="75">
        <v>52</v>
      </c>
      <c r="B67" s="64" t="s">
        <v>69</v>
      </c>
      <c r="C67" s="65">
        <v>90114</v>
      </c>
      <c r="D67" s="64" t="s">
        <v>130</v>
      </c>
      <c r="E67" s="75">
        <v>5</v>
      </c>
    </row>
    <row r="68" spans="1:5" s="48" customFormat="1" ht="15" customHeight="1" x14ac:dyDescent="0.25">
      <c r="A68" s="75">
        <v>53</v>
      </c>
      <c r="B68" s="64" t="s">
        <v>64</v>
      </c>
      <c r="C68" s="65">
        <v>40470</v>
      </c>
      <c r="D68" s="64" t="s">
        <v>113</v>
      </c>
      <c r="E68" s="75">
        <v>4</v>
      </c>
    </row>
    <row r="69" spans="1:5" s="48" customFormat="1" ht="15" customHeight="1" x14ac:dyDescent="0.25">
      <c r="A69" s="75">
        <v>54</v>
      </c>
      <c r="B69" s="64" t="s">
        <v>132</v>
      </c>
      <c r="C69" s="65">
        <v>10003</v>
      </c>
      <c r="D69" s="64" t="s">
        <v>135</v>
      </c>
      <c r="E69" s="75">
        <v>1</v>
      </c>
    </row>
    <row r="70" spans="1:5" s="48" customFormat="1" ht="15" customHeight="1" x14ac:dyDescent="0.25">
      <c r="A70" s="75">
        <v>55</v>
      </c>
      <c r="B70" s="64" t="s">
        <v>64</v>
      </c>
      <c r="C70" s="65">
        <v>40475</v>
      </c>
      <c r="D70" s="64" t="s">
        <v>114</v>
      </c>
      <c r="E70" s="75"/>
    </row>
    <row r="71" spans="1:5" s="48" customFormat="1" ht="15" customHeight="1" x14ac:dyDescent="0.25">
      <c r="A71" s="75">
        <v>56</v>
      </c>
      <c r="B71" s="64" t="s">
        <v>70</v>
      </c>
      <c r="C71" s="65">
        <v>41267</v>
      </c>
      <c r="D71" s="64" t="s">
        <v>85</v>
      </c>
      <c r="E71" s="75">
        <v>4</v>
      </c>
    </row>
    <row r="72" spans="1:5" s="48" customFormat="1" ht="15" customHeight="1" x14ac:dyDescent="0.25">
      <c r="A72" s="75">
        <v>57</v>
      </c>
      <c r="B72" s="64" t="s">
        <v>137</v>
      </c>
      <c r="C72" s="65">
        <v>40064</v>
      </c>
      <c r="D72" s="64" t="s">
        <v>136</v>
      </c>
      <c r="E72" s="75">
        <v>1</v>
      </c>
    </row>
    <row r="73" spans="1:5" s="48" customFormat="1" ht="15" customHeight="1" x14ac:dyDescent="0.25">
      <c r="A73" s="75">
        <v>58</v>
      </c>
      <c r="B73" s="64" t="s">
        <v>70</v>
      </c>
      <c r="C73" s="65">
        <v>41002</v>
      </c>
      <c r="D73" s="64" t="s">
        <v>115</v>
      </c>
      <c r="E73" s="75">
        <v>5</v>
      </c>
    </row>
    <row r="74" spans="1:5" s="48" customFormat="1" ht="15" customHeight="1" x14ac:dyDescent="0.25">
      <c r="A74" s="75">
        <v>59</v>
      </c>
      <c r="B74" s="64" t="s">
        <v>64</v>
      </c>
      <c r="C74" s="65">
        <v>40192</v>
      </c>
      <c r="D74" s="64" t="s">
        <v>116</v>
      </c>
      <c r="E74" s="75">
        <v>4</v>
      </c>
    </row>
    <row r="75" spans="1:5" s="48" customFormat="1" ht="15" customHeight="1" x14ac:dyDescent="0.25">
      <c r="A75" s="75">
        <v>60</v>
      </c>
      <c r="B75" s="64" t="s">
        <v>132</v>
      </c>
      <c r="C75" s="65">
        <v>10014</v>
      </c>
      <c r="D75" s="64" t="s">
        <v>138</v>
      </c>
      <c r="E75" s="75">
        <v>1</v>
      </c>
    </row>
    <row r="76" spans="1:5" s="48" customFormat="1" ht="15" customHeight="1" x14ac:dyDescent="0.25">
      <c r="A76" s="75">
        <v>61</v>
      </c>
      <c r="B76" s="64" t="s">
        <v>70</v>
      </c>
      <c r="C76" s="65">
        <v>41210</v>
      </c>
      <c r="D76" s="64" t="s">
        <v>74</v>
      </c>
      <c r="E76" s="75">
        <v>5</v>
      </c>
    </row>
    <row r="77" spans="1:5" s="48" customFormat="1" ht="15" customHeight="1" x14ac:dyDescent="0.25">
      <c r="A77" s="75">
        <v>62</v>
      </c>
      <c r="B77" s="64" t="s">
        <v>64</v>
      </c>
      <c r="C77" s="65">
        <v>42214</v>
      </c>
      <c r="D77" s="64" t="s">
        <v>117</v>
      </c>
      <c r="E77" s="75">
        <v>5</v>
      </c>
    </row>
    <row r="78" spans="1:5" s="48" customFormat="1" ht="15" customHeight="1" x14ac:dyDescent="0.25">
      <c r="A78" s="75">
        <v>63</v>
      </c>
      <c r="B78" s="64" t="s">
        <v>70</v>
      </c>
      <c r="C78" s="65">
        <v>41122</v>
      </c>
      <c r="D78" s="64" t="s">
        <v>75</v>
      </c>
      <c r="E78" s="75">
        <v>5</v>
      </c>
    </row>
    <row r="79" spans="1:5" s="48" customFormat="1" ht="15" customHeight="1" x14ac:dyDescent="0.25">
      <c r="A79" s="75">
        <v>64</v>
      </c>
      <c r="B79" s="64" t="s">
        <v>70</v>
      </c>
      <c r="C79" s="65">
        <v>41203</v>
      </c>
      <c r="D79" s="64" t="s">
        <v>118</v>
      </c>
      <c r="E79" s="75">
        <v>5</v>
      </c>
    </row>
    <row r="80" spans="1:5" s="48" customFormat="1" ht="15" customHeight="1" x14ac:dyDescent="0.2">
      <c r="A80" s="157" t="s">
        <v>127</v>
      </c>
      <c r="B80" s="157"/>
      <c r="C80" s="157"/>
      <c r="D80" s="157"/>
      <c r="E80" s="158"/>
    </row>
    <row r="81" spans="1:5" s="48" customFormat="1" ht="15" customHeight="1" x14ac:dyDescent="0.25">
      <c r="A81" s="75">
        <v>65</v>
      </c>
      <c r="B81" s="66" t="s">
        <v>51</v>
      </c>
      <c r="C81" s="65">
        <v>9801</v>
      </c>
      <c r="D81" s="64" t="s">
        <v>76</v>
      </c>
      <c r="E81" s="75">
        <v>30</v>
      </c>
    </row>
    <row r="82" spans="1:5" s="48" customFormat="1" ht="15" customHeight="1" x14ac:dyDescent="0.25">
      <c r="A82" s="44"/>
      <c r="B82" s="45"/>
      <c r="C82" s="46"/>
      <c r="D82" s="47"/>
      <c r="E82" s="44"/>
    </row>
    <row r="83" spans="1:5" s="48" customFormat="1" ht="15" customHeight="1" x14ac:dyDescent="0.25">
      <c r="A83" s="44"/>
      <c r="B83" s="45"/>
      <c r="C83" s="46"/>
      <c r="D83" s="47"/>
      <c r="E83" s="44"/>
    </row>
    <row r="84" spans="1:5" s="48" customFormat="1" ht="15" customHeight="1" x14ac:dyDescent="0.25">
      <c r="A84" s="44"/>
      <c r="B84" s="45"/>
      <c r="C84" s="46"/>
      <c r="D84" s="47"/>
      <c r="E84" s="44"/>
    </row>
    <row r="85" spans="1:5" s="48" customFormat="1" ht="15" customHeight="1" x14ac:dyDescent="0.25">
      <c r="A85" s="44"/>
      <c r="B85" s="45"/>
      <c r="C85" s="46"/>
      <c r="D85" s="47"/>
      <c r="E85" s="44"/>
    </row>
    <row r="86" spans="1:5" s="48" customFormat="1" ht="15" customHeight="1" x14ac:dyDescent="0.25">
      <c r="A86" s="44"/>
      <c r="B86" s="45"/>
      <c r="C86" s="46"/>
      <c r="D86" s="47"/>
      <c r="E86" s="44"/>
    </row>
    <row r="87" spans="1:5" s="48" customFormat="1" ht="15" customHeight="1" x14ac:dyDescent="0.25">
      <c r="A87" s="44"/>
      <c r="B87" s="45"/>
      <c r="C87" s="46"/>
      <c r="D87" s="47"/>
      <c r="E87" s="44"/>
    </row>
    <row r="88" spans="1:5" s="48" customFormat="1" ht="15" customHeight="1" x14ac:dyDescent="0.25">
      <c r="A88" s="44"/>
      <c r="B88" s="45"/>
      <c r="C88" s="46"/>
      <c r="D88" s="47"/>
      <c r="E88" s="44"/>
    </row>
    <row r="89" spans="1:5" s="48" customFormat="1" ht="15" customHeight="1" x14ac:dyDescent="0.25">
      <c r="A89" s="44"/>
      <c r="B89" s="45"/>
      <c r="C89" s="46"/>
      <c r="D89" s="47"/>
      <c r="E89" s="44"/>
    </row>
    <row r="90" spans="1:5" s="48" customFormat="1" ht="15" customHeight="1" x14ac:dyDescent="0.25">
      <c r="A90" s="44"/>
      <c r="B90" s="45"/>
      <c r="C90" s="46"/>
      <c r="D90" s="47"/>
      <c r="E90" s="44"/>
    </row>
    <row r="91" spans="1:5" s="48" customFormat="1" ht="15" customHeight="1" x14ac:dyDescent="0.25">
      <c r="A91" s="44"/>
      <c r="B91" s="45"/>
      <c r="C91" s="46"/>
      <c r="D91" s="47"/>
      <c r="E91" s="44"/>
    </row>
    <row r="92" spans="1:5" s="48" customFormat="1" ht="15" customHeight="1" x14ac:dyDescent="0.25">
      <c r="A92" s="44"/>
      <c r="B92" s="45"/>
      <c r="C92" s="46"/>
      <c r="D92" s="47"/>
      <c r="E92" s="44"/>
    </row>
    <row r="93" spans="1:5" s="48" customFormat="1" ht="15" customHeight="1" x14ac:dyDescent="0.25">
      <c r="A93" s="44"/>
      <c r="B93" s="45"/>
      <c r="C93" s="46"/>
      <c r="D93" s="47"/>
      <c r="E93" s="44"/>
    </row>
    <row r="94" spans="1:5" s="48" customFormat="1" ht="15" customHeight="1" x14ac:dyDescent="0.25">
      <c r="A94" s="44"/>
      <c r="B94" s="45"/>
      <c r="C94" s="46"/>
      <c r="D94" s="47"/>
      <c r="E94" s="44"/>
    </row>
    <row r="95" spans="1:5" s="48" customFormat="1" ht="15" customHeight="1" x14ac:dyDescent="0.25">
      <c r="A95" s="44"/>
      <c r="B95" s="45"/>
      <c r="C95" s="46"/>
      <c r="D95" s="47"/>
      <c r="E95" s="44"/>
    </row>
    <row r="96" spans="1:5" s="48" customFormat="1" ht="15" customHeight="1" x14ac:dyDescent="0.25">
      <c r="A96" s="44"/>
      <c r="B96" s="45"/>
      <c r="C96" s="46"/>
      <c r="D96" s="47"/>
      <c r="E96" s="44"/>
    </row>
    <row r="97" spans="1:5" s="48" customFormat="1" ht="15" customHeight="1" x14ac:dyDescent="0.25">
      <c r="A97" s="44"/>
      <c r="B97" s="45"/>
      <c r="C97" s="46"/>
      <c r="D97" s="47"/>
      <c r="E97" s="44"/>
    </row>
    <row r="98" spans="1:5" s="48" customFormat="1" ht="15" customHeight="1" x14ac:dyDescent="0.25">
      <c r="A98" s="44"/>
      <c r="B98" s="45"/>
      <c r="C98" s="46"/>
      <c r="D98" s="47"/>
      <c r="E98" s="44"/>
    </row>
    <row r="99" spans="1:5" s="48" customFormat="1" ht="15" customHeight="1" x14ac:dyDescent="0.25">
      <c r="A99" s="44"/>
      <c r="B99" s="45"/>
      <c r="C99" s="46"/>
      <c r="D99" s="47"/>
      <c r="E99" s="44"/>
    </row>
    <row r="100" spans="1:5" s="48" customFormat="1" ht="15" customHeight="1" x14ac:dyDescent="0.25">
      <c r="A100" s="44"/>
      <c r="B100" s="45"/>
      <c r="C100" s="46"/>
      <c r="D100" s="47"/>
      <c r="E100" s="44"/>
    </row>
    <row r="101" spans="1:5" s="48" customFormat="1" ht="15" customHeight="1" x14ac:dyDescent="0.25">
      <c r="A101" s="44"/>
      <c r="B101" s="45"/>
      <c r="C101" s="46"/>
      <c r="D101" s="47"/>
      <c r="E101" s="44"/>
    </row>
    <row r="102" spans="1:5" s="48" customFormat="1" ht="15" customHeight="1" x14ac:dyDescent="0.25">
      <c r="A102" s="44"/>
      <c r="B102" s="45"/>
      <c r="C102" s="46"/>
      <c r="D102" s="47"/>
      <c r="E102" s="44"/>
    </row>
    <row r="103" spans="1:5" s="48" customFormat="1" ht="15" customHeight="1" x14ac:dyDescent="0.25">
      <c r="A103" s="44"/>
      <c r="B103" s="45"/>
      <c r="C103" s="46"/>
      <c r="D103" s="47"/>
      <c r="E103" s="44"/>
    </row>
    <row r="104" spans="1:5" s="48" customFormat="1" ht="15" customHeight="1" x14ac:dyDescent="0.25">
      <c r="A104" s="44"/>
      <c r="B104" s="45"/>
      <c r="C104" s="46"/>
      <c r="D104" s="47"/>
      <c r="E104" s="44"/>
    </row>
    <row r="105" spans="1:5" s="48" customFormat="1" ht="15" customHeight="1" x14ac:dyDescent="0.25">
      <c r="A105" s="44"/>
      <c r="B105" s="45"/>
      <c r="C105" s="46"/>
      <c r="D105" s="47"/>
      <c r="E105" s="44"/>
    </row>
    <row r="106" spans="1:5" s="48" customFormat="1" ht="15" customHeight="1" x14ac:dyDescent="0.25">
      <c r="A106" s="44"/>
      <c r="B106" s="45"/>
      <c r="C106" s="46"/>
      <c r="D106" s="47"/>
      <c r="E106" s="44"/>
    </row>
    <row r="107" spans="1:5" s="48" customFormat="1" ht="15" customHeight="1" x14ac:dyDescent="0.25">
      <c r="A107" s="44"/>
      <c r="B107" s="45"/>
      <c r="C107" s="46"/>
      <c r="D107" s="47"/>
      <c r="E107" s="44"/>
    </row>
    <row r="108" spans="1:5" s="48" customFormat="1" ht="15" customHeight="1" x14ac:dyDescent="0.25">
      <c r="A108" s="44"/>
      <c r="B108" s="45"/>
      <c r="C108" s="46"/>
      <c r="D108" s="47"/>
      <c r="E108" s="44"/>
    </row>
    <row r="109" spans="1:5" s="48" customFormat="1" ht="15" customHeight="1" x14ac:dyDescent="0.25">
      <c r="A109" s="44"/>
      <c r="B109" s="45"/>
      <c r="C109" s="46"/>
      <c r="D109" s="47"/>
      <c r="E109" s="44"/>
    </row>
    <row r="110" spans="1:5" s="48" customFormat="1" ht="15" customHeight="1" x14ac:dyDescent="0.25">
      <c r="A110" s="44"/>
      <c r="B110" s="45"/>
      <c r="C110" s="46"/>
      <c r="D110" s="47"/>
      <c r="E110" s="44"/>
    </row>
    <row r="111" spans="1:5" s="48" customFormat="1" ht="15" customHeight="1" x14ac:dyDescent="0.25">
      <c r="A111" s="44"/>
      <c r="B111" s="45"/>
      <c r="C111" s="46"/>
      <c r="D111" s="47"/>
      <c r="E111" s="44"/>
    </row>
    <row r="112" spans="1:5" s="48" customFormat="1" ht="15" customHeight="1" x14ac:dyDescent="0.25">
      <c r="A112" s="44"/>
      <c r="B112" s="45"/>
      <c r="C112" s="46"/>
      <c r="D112" s="47"/>
      <c r="E112" s="44"/>
    </row>
    <row r="113" spans="1:5" s="48" customFormat="1" ht="15" customHeight="1" x14ac:dyDescent="0.25">
      <c r="A113" s="44"/>
      <c r="B113" s="45"/>
      <c r="C113" s="46"/>
      <c r="D113" s="47"/>
      <c r="E113" s="44"/>
    </row>
    <row r="114" spans="1:5" s="48" customFormat="1" ht="15" customHeight="1" x14ac:dyDescent="0.25">
      <c r="A114" s="44"/>
      <c r="B114" s="45"/>
      <c r="C114" s="46"/>
      <c r="D114" s="47"/>
      <c r="E114" s="44"/>
    </row>
    <row r="115" spans="1:5" s="48" customFormat="1" ht="15" customHeight="1" x14ac:dyDescent="0.25">
      <c r="A115" s="44"/>
      <c r="B115" s="45"/>
      <c r="C115" s="46"/>
      <c r="D115" s="47"/>
      <c r="E115" s="44"/>
    </row>
    <row r="116" spans="1:5" s="48" customFormat="1" ht="15" customHeight="1" x14ac:dyDescent="0.25">
      <c r="A116" s="44"/>
      <c r="B116" s="45"/>
      <c r="C116" s="46"/>
      <c r="D116" s="47"/>
      <c r="E116" s="44"/>
    </row>
    <row r="117" spans="1:5" s="48" customFormat="1" ht="15" customHeight="1" x14ac:dyDescent="0.25">
      <c r="A117" s="44"/>
      <c r="B117" s="45"/>
      <c r="C117" s="46"/>
      <c r="D117" s="47"/>
      <c r="E117" s="44"/>
    </row>
    <row r="118" spans="1:5" s="48" customFormat="1" ht="15" customHeight="1" x14ac:dyDescent="0.25">
      <c r="A118" s="44"/>
      <c r="B118" s="45"/>
      <c r="C118" s="46"/>
      <c r="D118" s="47"/>
      <c r="E118" s="44"/>
    </row>
    <row r="119" spans="1:5" s="48" customFormat="1" ht="15" customHeight="1" x14ac:dyDescent="0.25">
      <c r="A119" s="44"/>
      <c r="B119" s="45"/>
      <c r="C119" s="46"/>
      <c r="D119" s="47"/>
      <c r="E119" s="44"/>
    </row>
    <row r="120" spans="1:5" s="48" customFormat="1" ht="15" customHeight="1" x14ac:dyDescent="0.25">
      <c r="A120" s="44"/>
      <c r="B120" s="45"/>
      <c r="C120" s="46"/>
      <c r="D120" s="47"/>
      <c r="E120" s="44"/>
    </row>
    <row r="121" spans="1:5" s="48" customFormat="1" ht="15" customHeight="1" x14ac:dyDescent="0.25">
      <c r="A121" s="44"/>
      <c r="B121" s="45"/>
      <c r="C121" s="46"/>
      <c r="D121" s="47"/>
      <c r="E121" s="44"/>
    </row>
    <row r="122" spans="1:5" s="48" customFormat="1" ht="15" customHeight="1" x14ac:dyDescent="0.25">
      <c r="A122" s="44"/>
      <c r="B122" s="45"/>
      <c r="C122" s="46"/>
      <c r="D122" s="47"/>
      <c r="E122" s="44"/>
    </row>
    <row r="123" spans="1:5" s="48" customFormat="1" ht="15" customHeight="1" x14ac:dyDescent="0.25">
      <c r="A123" s="44"/>
      <c r="B123" s="45"/>
      <c r="C123" s="46"/>
      <c r="D123" s="47"/>
      <c r="E123" s="44"/>
    </row>
    <row r="124" spans="1:5" s="48" customFormat="1" ht="15" customHeight="1" x14ac:dyDescent="0.25">
      <c r="A124" s="44"/>
      <c r="B124" s="45"/>
      <c r="C124" s="46"/>
      <c r="D124" s="47"/>
      <c r="E124" s="44"/>
    </row>
    <row r="125" spans="1:5" s="48" customFormat="1" ht="15" customHeight="1" x14ac:dyDescent="0.25">
      <c r="A125" s="44"/>
      <c r="B125" s="45"/>
      <c r="C125" s="46"/>
      <c r="D125" s="47"/>
      <c r="E125" s="44"/>
    </row>
    <row r="126" spans="1:5" s="48" customFormat="1" ht="15" customHeight="1" x14ac:dyDescent="0.25">
      <c r="A126" s="44"/>
      <c r="B126" s="45"/>
      <c r="C126" s="46"/>
      <c r="D126" s="47"/>
      <c r="E126" s="44"/>
    </row>
    <row r="127" spans="1:5" s="48" customFormat="1" ht="15" customHeight="1" x14ac:dyDescent="0.25">
      <c r="A127" s="44"/>
      <c r="B127" s="45"/>
      <c r="C127" s="46"/>
      <c r="D127" s="47"/>
      <c r="E127" s="44"/>
    </row>
    <row r="128" spans="1:5" s="48" customFormat="1" ht="15" customHeight="1" x14ac:dyDescent="0.25">
      <c r="A128" s="44"/>
      <c r="B128" s="45"/>
      <c r="C128" s="46"/>
      <c r="D128" s="47"/>
      <c r="E128" s="44"/>
    </row>
    <row r="129" spans="1:5" s="48" customFormat="1" ht="15" customHeight="1" x14ac:dyDescent="0.25">
      <c r="A129" s="44"/>
      <c r="B129" s="45"/>
      <c r="C129" s="46"/>
      <c r="D129" s="47"/>
      <c r="E129" s="44"/>
    </row>
    <row r="130" spans="1:5" s="48" customFormat="1" ht="15" customHeight="1" x14ac:dyDescent="0.25">
      <c r="A130" s="44"/>
      <c r="B130" s="45"/>
      <c r="C130" s="46"/>
      <c r="D130" s="47"/>
      <c r="E130" s="44"/>
    </row>
    <row r="131" spans="1:5" s="48" customFormat="1" ht="15" customHeight="1" x14ac:dyDescent="0.25">
      <c r="A131" s="44"/>
      <c r="B131" s="45"/>
      <c r="C131" s="46"/>
      <c r="D131" s="47"/>
      <c r="E131" s="44"/>
    </row>
    <row r="132" spans="1:5" s="48" customFormat="1" ht="15" customHeight="1" x14ac:dyDescent="0.25">
      <c r="A132" s="44"/>
      <c r="B132" s="45"/>
      <c r="C132" s="46"/>
      <c r="D132" s="47"/>
      <c r="E132" s="44"/>
    </row>
    <row r="133" spans="1:5" s="48" customFormat="1" ht="15" customHeight="1" x14ac:dyDescent="0.25">
      <c r="A133" s="44"/>
      <c r="B133" s="45"/>
      <c r="C133" s="46"/>
      <c r="D133" s="47"/>
      <c r="E133" s="44"/>
    </row>
    <row r="134" spans="1:5" s="48" customFormat="1" ht="15" customHeight="1" x14ac:dyDescent="0.25">
      <c r="A134" s="44"/>
      <c r="B134" s="45"/>
      <c r="C134" s="46"/>
      <c r="D134" s="47"/>
      <c r="E134" s="44"/>
    </row>
    <row r="135" spans="1:5" s="48" customFormat="1" ht="15" customHeight="1" x14ac:dyDescent="0.25">
      <c r="A135" s="44"/>
      <c r="B135" s="45"/>
      <c r="C135" s="46"/>
      <c r="D135" s="47"/>
      <c r="E135" s="44"/>
    </row>
    <row r="136" spans="1:5" s="48" customFormat="1" ht="15" customHeight="1" x14ac:dyDescent="0.25">
      <c r="A136" s="44"/>
      <c r="B136" s="45"/>
      <c r="C136" s="46"/>
      <c r="D136" s="47"/>
      <c r="E136" s="44"/>
    </row>
    <row r="137" spans="1:5" s="48" customFormat="1" ht="15" customHeight="1" x14ac:dyDescent="0.25">
      <c r="A137" s="44"/>
      <c r="B137" s="45"/>
      <c r="C137" s="46"/>
      <c r="D137" s="47"/>
      <c r="E137" s="44"/>
    </row>
    <row r="138" spans="1:5" s="48" customFormat="1" ht="15" customHeight="1" x14ac:dyDescent="0.25">
      <c r="A138" s="44"/>
      <c r="B138" s="45"/>
      <c r="C138" s="46"/>
      <c r="D138" s="47"/>
      <c r="E138" s="44"/>
    </row>
    <row r="139" spans="1:5" s="48" customFormat="1" ht="15" customHeight="1" x14ac:dyDescent="0.25">
      <c r="A139" s="44"/>
      <c r="B139" s="45"/>
      <c r="C139" s="46"/>
      <c r="D139" s="47"/>
      <c r="E139" s="44"/>
    </row>
    <row r="140" spans="1:5" s="48" customFormat="1" ht="15" customHeight="1" x14ac:dyDescent="0.25">
      <c r="A140" s="44"/>
      <c r="B140" s="45"/>
      <c r="C140" s="46"/>
      <c r="D140" s="47"/>
      <c r="E140" s="44"/>
    </row>
    <row r="141" spans="1:5" s="48" customFormat="1" ht="15" customHeight="1" x14ac:dyDescent="0.25">
      <c r="A141" s="44"/>
      <c r="B141" s="45"/>
      <c r="C141" s="46"/>
      <c r="D141" s="47"/>
      <c r="E141" s="44"/>
    </row>
    <row r="142" spans="1:5" s="48" customFormat="1" ht="15" customHeight="1" x14ac:dyDescent="0.25">
      <c r="A142" s="44"/>
      <c r="B142" s="45"/>
      <c r="C142" s="46"/>
      <c r="D142" s="47"/>
      <c r="E142" s="44"/>
    </row>
    <row r="143" spans="1:5" s="48" customFormat="1" ht="15" customHeight="1" x14ac:dyDescent="0.25">
      <c r="A143" s="44"/>
      <c r="B143" s="45"/>
      <c r="C143" s="46"/>
      <c r="D143" s="47"/>
      <c r="E143" s="44"/>
    </row>
    <row r="144" spans="1:5" s="48" customFormat="1" ht="15" customHeight="1" x14ac:dyDescent="0.25">
      <c r="A144" s="44"/>
      <c r="B144" s="45"/>
      <c r="C144" s="46"/>
      <c r="D144" s="47"/>
      <c r="E144" s="44"/>
    </row>
    <row r="145" spans="1:11" s="48" customFormat="1" ht="15" customHeight="1" x14ac:dyDescent="0.25">
      <c r="A145" s="44"/>
      <c r="B145" s="45"/>
      <c r="C145" s="46"/>
      <c r="D145" s="47"/>
      <c r="E145" s="44"/>
    </row>
    <row r="146" spans="1:11" s="48" customFormat="1" ht="15" customHeight="1" x14ac:dyDescent="0.25">
      <c r="A146" s="44"/>
      <c r="B146" s="45"/>
      <c r="C146" s="46"/>
      <c r="D146" s="47"/>
      <c r="E146" s="44"/>
    </row>
    <row r="147" spans="1:11" s="48" customFormat="1" ht="15" customHeight="1" x14ac:dyDescent="0.25">
      <c r="A147" s="44"/>
      <c r="B147" s="45"/>
      <c r="C147" s="46"/>
      <c r="D147" s="47"/>
      <c r="E147" s="44"/>
    </row>
    <row r="148" spans="1:11" s="48" customFormat="1" ht="15" customHeight="1" x14ac:dyDescent="0.25">
      <c r="A148" s="44"/>
      <c r="B148" s="45"/>
      <c r="C148" s="46"/>
      <c r="D148" s="47"/>
      <c r="E148" s="44"/>
    </row>
    <row r="149" spans="1:11" s="48" customFormat="1" ht="15" customHeight="1" x14ac:dyDescent="0.25">
      <c r="A149" s="44"/>
      <c r="B149" s="45"/>
      <c r="C149" s="46"/>
      <c r="D149" s="47"/>
      <c r="E149" s="44"/>
    </row>
    <row r="150" spans="1:11" s="48" customFormat="1" ht="15" customHeight="1" x14ac:dyDescent="0.25">
      <c r="A150" s="44"/>
      <c r="B150" s="45"/>
      <c r="C150" s="46"/>
      <c r="D150" s="47"/>
      <c r="E150" s="44"/>
    </row>
    <row r="151" spans="1:11" s="48" customFormat="1" ht="15" customHeight="1" x14ac:dyDescent="0.25">
      <c r="A151" s="44"/>
      <c r="B151" s="45"/>
      <c r="C151" s="46"/>
      <c r="D151" s="47"/>
      <c r="E151" s="44"/>
    </row>
    <row r="152" spans="1:11" s="48" customFormat="1" ht="15" customHeight="1" x14ac:dyDescent="0.25">
      <c r="A152" s="44"/>
      <c r="B152" s="45"/>
      <c r="C152" s="46"/>
      <c r="D152" s="47"/>
      <c r="E152" s="44"/>
    </row>
    <row r="153" spans="1:11" s="48" customFormat="1" ht="15" customHeight="1" x14ac:dyDescent="0.25">
      <c r="A153" s="44"/>
      <c r="B153" s="45"/>
      <c r="C153" s="46"/>
      <c r="D153" s="47"/>
      <c r="E153" s="44"/>
    </row>
    <row r="154" spans="1:11" s="48" customFormat="1" ht="15" customHeight="1" x14ac:dyDescent="0.25">
      <c r="A154" s="44"/>
      <c r="B154" s="45"/>
      <c r="C154" s="46"/>
      <c r="D154" s="47"/>
      <c r="E154" s="44"/>
    </row>
    <row r="155" spans="1:11" s="48" customFormat="1" ht="15" customHeight="1" x14ac:dyDescent="0.25">
      <c r="A155" s="44"/>
      <c r="B155" s="45"/>
      <c r="C155" s="46"/>
      <c r="D155" s="47"/>
      <c r="E155" s="44"/>
    </row>
    <row r="156" spans="1:11" s="48" customFormat="1" ht="15" customHeight="1" x14ac:dyDescent="0.25">
      <c r="A156" s="44"/>
      <c r="B156" s="45"/>
      <c r="C156" s="46"/>
      <c r="D156" s="47"/>
      <c r="E156" s="44"/>
    </row>
    <row r="157" spans="1:11" s="48" customFormat="1" ht="15" customHeight="1" x14ac:dyDescent="0.25">
      <c r="A157" s="44"/>
      <c r="B157" s="45"/>
      <c r="C157" s="46"/>
      <c r="D157" s="47"/>
      <c r="E157" s="44"/>
    </row>
    <row r="158" spans="1:11" ht="15" customHeight="1" x14ac:dyDescent="0.25">
      <c r="K158" s="48"/>
    </row>
  </sheetData>
  <sheetProtection selectLockedCells="1"/>
  <protectedRanges>
    <protectedRange sqref="A4:E4 G1:G2 A5:A8" name="Anlage_1"/>
    <protectedRange sqref="A1:E3" name="Anlage_1_2"/>
    <protectedRange sqref="H1:H2" name="Anlage_2"/>
  </protectedRanges>
  <sortState xmlns:xlrd2="http://schemas.microsoft.com/office/spreadsheetml/2017/richdata2" ref="B171:E287">
    <sortCondition ref="D171:D287"/>
  </sortState>
  <mergeCells count="8">
    <mergeCell ref="A80:E80"/>
    <mergeCell ref="A49:E49"/>
    <mergeCell ref="A1:E3"/>
    <mergeCell ref="A10:E10"/>
    <mergeCell ref="A11:E11"/>
    <mergeCell ref="A34:E34"/>
    <mergeCell ref="A21:E21"/>
    <mergeCell ref="A31:E31"/>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Plewa, Kira</cp:lastModifiedBy>
  <cp:lastPrinted>2016-12-19T15:10:35Z</cp:lastPrinted>
  <dcterms:created xsi:type="dcterms:W3CDTF">2016-03-29T06:28:06Z</dcterms:created>
  <dcterms:modified xsi:type="dcterms:W3CDTF">2025-10-21T13:12:17Z</dcterms:modified>
</cp:coreProperties>
</file>