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Stevens\"/>
    </mc:Choice>
  </mc:AlternateContent>
  <xr:revisionPtr revIDLastSave="0" documentId="13_ncr:1_{9CBD6190-794D-4DEA-8433-3382A40EBDB2}" xr6:coauthVersionLast="47" xr6:coauthVersionMax="47" xr10:uidLastSave="{00000000-0000-0000-0000-000000000000}"/>
  <bookViews>
    <workbookView xWindow="-120" yWindow="-120" windowWidth="29040" windowHeight="15720" tabRatio="677" xr2:uid="{00000000-000D-0000-FFFF-FFFF00000000}"/>
  </bookViews>
  <sheets>
    <sheet name="Formular" sheetId="1" r:id="rId1"/>
    <sheet name="B.Sc. Software Engineering" sheetId="3" r:id="rId2"/>
    <sheet name="M.Sc. Software and Network Engi" sheetId="5" r:id="rId3"/>
    <sheet name="STG" sheetId="7" state="hidden" r:id="rId4"/>
  </sheets>
  <definedNames>
    <definedName name="_xlnm._FilterDatabase" localSheetId="0" hidden="1">Formular!$B$10:$B$34</definedName>
    <definedName name="_xlnm.Print_Area" localSheetId="1">'B.Sc. Software Engineering'!$A$1:$E$87</definedName>
    <definedName name="_xlnm.Print_Area" localSheetId="0">Formular!$B$1:$O$79</definedName>
    <definedName name="_xlnm.Print_Area" localSheetId="2">'M.Sc. Software and Network Engi'!$A$1:$K$63</definedName>
    <definedName name="Z_38361E96_C2A6_4991_ACAC_0C359CB3CB75_.wvu.FilterData" localSheetId="0" hidden="1">Formular!$B$10:$B$34</definedName>
    <definedName name="Z_38361E96_C2A6_4991_ACAC_0C359CB3CB75_.wvu.PrintArea" localSheetId="0" hidden="1">Formular!$B$1:$O$79</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12" i="1" l="1"/>
  <c r="M13" i="1"/>
  <c r="M14" i="1"/>
  <c r="M15" i="1"/>
  <c r="M16" i="1"/>
  <c r="M17" i="1"/>
  <c r="M18" i="1"/>
  <c r="M19" i="1"/>
  <c r="M20" i="1"/>
  <c r="M21" i="1"/>
  <c r="M22" i="1"/>
  <c r="M23" i="1"/>
  <c r="M24" i="1"/>
  <c r="M25" i="1"/>
  <c r="M26" i="1"/>
  <c r="M27" i="1"/>
  <c r="M28" i="1"/>
  <c r="M29" i="1"/>
  <c r="M30" i="1"/>
  <c r="M31" i="1"/>
  <c r="K12" i="1"/>
  <c r="K13" i="1"/>
  <c r="K14" i="1"/>
  <c r="K15" i="1"/>
  <c r="K16" i="1"/>
  <c r="K17" i="1"/>
  <c r="K18" i="1"/>
  <c r="K19" i="1"/>
  <c r="K20" i="1"/>
  <c r="K21" i="1"/>
  <c r="K22" i="1"/>
  <c r="K23" i="1"/>
  <c r="K24" i="1"/>
  <c r="K25" i="1"/>
  <c r="K26" i="1"/>
  <c r="K27" i="1"/>
  <c r="K28" i="1"/>
  <c r="K29" i="1"/>
  <c r="K30" i="1"/>
  <c r="K31" i="1"/>
  <c r="I12" i="1"/>
  <c r="I13" i="1"/>
  <c r="I14" i="1"/>
  <c r="I15" i="1"/>
  <c r="I16" i="1"/>
  <c r="I17" i="1"/>
  <c r="I18" i="1"/>
  <c r="I19" i="1"/>
  <c r="I20" i="1"/>
  <c r="I21" i="1"/>
  <c r="I22" i="1"/>
  <c r="I23" i="1"/>
  <c r="I24" i="1"/>
  <c r="I25" i="1"/>
  <c r="I26" i="1"/>
  <c r="I27" i="1"/>
  <c r="I28" i="1"/>
  <c r="I29" i="1"/>
  <c r="I30" i="1"/>
  <c r="I31" i="1"/>
  <c r="M11" i="1"/>
  <c r="K11" i="1"/>
  <c r="I11" i="1"/>
  <c r="A63" i="5" l="1"/>
  <c r="A62" i="5"/>
  <c r="A61" i="5"/>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7" i="5" s="1"/>
  <c r="A48" i="5" s="1"/>
  <c r="A49" i="5" s="1"/>
  <c r="A50" i="5" s="1"/>
  <c r="A51" i="5" s="1"/>
  <c r="A53" i="5" s="1"/>
  <c r="A54" i="5" s="1"/>
  <c r="A55" i="5" s="1"/>
  <c r="A57" i="5" s="1"/>
  <c r="A58" i="5" s="1"/>
  <c r="A59" i="5" s="1"/>
  <c r="A10" i="3"/>
  <c r="A11" i="3" s="1"/>
  <c r="A12" i="3" s="1"/>
  <c r="A13" i="3" s="1"/>
  <c r="A14" i="3" s="1"/>
  <c r="A15" i="3" s="1"/>
  <c r="A16" i="3" s="1"/>
  <c r="A18" i="3" s="1"/>
  <c r="A19" i="3" s="1"/>
  <c r="A20" i="3" s="1"/>
  <c r="A21" i="3" s="1"/>
  <c r="A22" i="3" s="1"/>
  <c r="A24" i="3" s="1"/>
  <c r="A25" i="3" s="1"/>
  <c r="A26" i="3" s="1"/>
  <c r="A28" i="3" s="1"/>
  <c r="A29" i="3" s="1"/>
  <c r="A31" i="3" s="1"/>
  <c r="A32" i="3" s="1"/>
  <c r="A33" i="3" s="1"/>
  <c r="A36" i="3" s="1"/>
  <c r="A37" i="3" s="1"/>
  <c r="A38" i="3" s="1"/>
  <c r="A39" i="3" s="1"/>
  <c r="A41" i="3" s="1"/>
  <c r="A42" i="3" s="1"/>
  <c r="A43" i="3" s="1"/>
  <c r="A44" i="3" s="1"/>
  <c r="A45" i="3" s="1"/>
  <c r="A46" i="3" s="1"/>
  <c r="A47" i="3" s="1"/>
  <c r="A48" i="3" s="1"/>
  <c r="A49" i="3" l="1"/>
  <c r="A50" i="3" s="1"/>
  <c r="A51" i="3" s="1"/>
  <c r="A52" i="3" s="1"/>
  <c r="A53" i="3" s="1"/>
  <c r="A55" i="3" s="1"/>
  <c r="A56" i="3" s="1"/>
  <c r="A57" i="3" s="1"/>
  <c r="A58" i="3" s="1"/>
  <c r="A59" i="3" s="1"/>
  <c r="A60" i="3" s="1"/>
  <c r="A61" i="3" s="1"/>
  <c r="A62" i="3" s="1"/>
  <c r="A63" i="3" s="1"/>
  <c r="A64" i="3" s="1"/>
  <c r="A65" i="3" s="1"/>
  <c r="A66" i="3" s="1"/>
  <c r="A67" i="3" s="1"/>
  <c r="A68" i="3" s="1"/>
  <c r="A69" i="3" s="1"/>
  <c r="A70" i="3" s="1"/>
  <c r="A71" i="3" s="1"/>
  <c r="A72" i="3" s="1"/>
  <c r="A73" i="3" s="1"/>
  <c r="A74" i="3" s="1"/>
  <c r="A77" i="3" s="1"/>
  <c r="A78" i="3" s="1"/>
  <c r="A79" i="3" s="1"/>
  <c r="A80" i="3" s="1"/>
  <c r="A82" i="3" s="1"/>
  <c r="A83" i="3" s="1"/>
  <c r="A84" i="3" s="1"/>
  <c r="A85" i="3" s="1"/>
  <c r="A87" i="3" s="1"/>
  <c r="O7" i="1"/>
  <c r="M32" i="1" l="1"/>
  <c r="L33" i="1" l="1"/>
  <c r="J34" i="1" l="1"/>
</calcChain>
</file>

<file path=xl/sharedStrings.xml><?xml version="1.0" encoding="utf-8"?>
<sst xmlns="http://schemas.openxmlformats.org/spreadsheetml/2006/main" count="360" uniqueCount="199">
  <si>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</si>
  <si>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</si>
  <si>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</si>
  <si>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</si>
  <si>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</si>
  <si>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</si>
  <si>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</si>
  <si>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</si>
  <si>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</si>
  <si>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</si>
  <si>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</si>
  <si>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</si>
  <si>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</si>
  <si>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</si>
  <si>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</si>
  <si>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Im Auftrag</t>
  </si>
  <si>
    <t>_____________________________________</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</si>
  <si>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</si>
  <si>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</si>
  <si>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</si>
  <si>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</si>
  <si>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</si>
  <si>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</si>
  <si>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</si>
  <si>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</si>
  <si>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</si>
  <si>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</si>
  <si>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</si>
  <si>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</si>
  <si>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</si>
  <si>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</si>
  <si>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</si>
  <si>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</si>
  <si>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</si>
  <si>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</si>
  <si>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</si>
  <si>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</si>
  <si>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</si>
  <si>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</si>
  <si>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</si>
  <si>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</si>
  <si>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</si>
  <si>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</si>
  <si>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</si>
  <si>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</si>
  <si>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</si>
  <si>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</si>
  <si>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</si>
  <si>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</si>
  <si>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</si>
  <si>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</si>
  <si>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</si>
  <si>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</si>
  <si>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</si>
  <si>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</si>
  <si>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</si>
  <si>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</si>
  <si>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</si>
  <si>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</si>
  <si>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</si>
  <si>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</si>
  <si>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Pflichtbereich</t>
  </si>
  <si>
    <t>ZEB</t>
  </si>
  <si>
    <t>Investition und Finanzierung</t>
  </si>
  <si>
    <t>UAR-Leistung 1</t>
  </si>
  <si>
    <t>UAR-Leistung 2</t>
  </si>
  <si>
    <t>UAR-Leistung 3</t>
  </si>
  <si>
    <t>Wahlpflichtbereich</t>
  </si>
  <si>
    <t xml:space="preserve">Gegen diesen Bescheid kann innerhalb eines Monats nach Bekanntgabe Klage erhoben werden. Die Klage ist schriftlich oder zur Niederschrift beim Urkundsbeamten der Geschäftsstelle des Verwaltungsgerichts Gelsenkirchen (Bahnhofvorplatz 3, 45879 Gelsenkirchen) einzureichen. </t>
  </si>
  <si>
    <t>Auslandsleistung 2</t>
  </si>
  <si>
    <t>Auslandsleistung 1</t>
  </si>
  <si>
    <t>Auslandsleistung 3</t>
  </si>
  <si>
    <t>Auslandsleistung 4</t>
  </si>
  <si>
    <t>Auslandsleistung 5</t>
  </si>
  <si>
    <t>Bitte wählen Sie einen Studiengang aus!</t>
  </si>
  <si>
    <t>Übersicht aller Prüfungsleistungen im Studiengang
Bachelor of Science Software Engineering</t>
  </si>
  <si>
    <t>B.Sc. Software Engineering</t>
  </si>
  <si>
    <t>83-164-23</t>
  </si>
  <si>
    <t>Pflichtbereich I: Software Engineering</t>
  </si>
  <si>
    <t>Einführung in das Software Engineering</t>
  </si>
  <si>
    <t>ZED</t>
  </si>
  <si>
    <t>Requirements Engineering</t>
  </si>
  <si>
    <t>Software-Architekturen</t>
  </si>
  <si>
    <t>Software Entwicklung und Programmierung (SEP)</t>
  </si>
  <si>
    <t>Qualitätssicherung und Qualitätsmanagement</t>
  </si>
  <si>
    <t>Application Management</t>
  </si>
  <si>
    <t>Web Technologies</t>
  </si>
  <si>
    <t>Ausgewählte Aspekte des Software Engineering</t>
  </si>
  <si>
    <t>Pflichtbereich II: Programmierung und Entwicklung</t>
  </si>
  <si>
    <t>Einführung in die Programmierung</t>
  </si>
  <si>
    <t>Rechnerstrukturen und Betriebssysteme</t>
  </si>
  <si>
    <t>Datenbankmanagementsysteme</t>
  </si>
  <si>
    <t>Datenstrukturen und Algorithmen</t>
  </si>
  <si>
    <t>Grundlagen des Maschinellen Lernens</t>
  </si>
  <si>
    <t>Pflichtbereich III: Technologische Grundlagen</t>
  </si>
  <si>
    <t>Cybersicherheit</t>
  </si>
  <si>
    <t>Kommunikationsnetze</t>
  </si>
  <si>
    <t>Mensch Computer Interaktion</t>
  </si>
  <si>
    <t>Pflichtbereich IV: Grundbegriffe der Theoretischen Informatik</t>
  </si>
  <si>
    <t>Modelle der Informatik</t>
  </si>
  <si>
    <t>Berechenbarkeit und Komplexität</t>
  </si>
  <si>
    <t>Pflichtbereich V: Mathematische Grundlagen</t>
  </si>
  <si>
    <t>Lineare Algebra für Informatiker und Wirtschaftsinformatiker</t>
  </si>
  <si>
    <t>Analysis für Informatiker und Wirtschaftsinformatiker</t>
  </si>
  <si>
    <t>Stochastik für Informatiker</t>
  </si>
  <si>
    <t>Absatzmarketing</t>
  </si>
  <si>
    <t>Einführung in die Betriebswirtschaftslehre</t>
  </si>
  <si>
    <t>Externes Rechnungswesen</t>
  </si>
  <si>
    <t>Grundzüge der Unternehmensbesteuerung</t>
  </si>
  <si>
    <t>Internes Rechnungswesen</t>
  </si>
  <si>
    <t>Kosten- und Leistungsrechnung</t>
  </si>
  <si>
    <t>Unternehmensführung</t>
  </si>
  <si>
    <t>Digital Entrepreneurship</t>
  </si>
  <si>
    <t>ZEE</t>
  </si>
  <si>
    <t>Emerging Topics in Information Systems</t>
  </si>
  <si>
    <t>Enterprise Systems</t>
  </si>
  <si>
    <t>Organizational Behavior - Verhalten in Organisationen</t>
  </si>
  <si>
    <t>Unternehmensmodellierung 1</t>
  </si>
  <si>
    <t>Auslandsleistung</t>
  </si>
  <si>
    <t>Mobilitätsleistung</t>
  </si>
  <si>
    <t>Wirtschaftswissenschaften und Wirtschaftsinformatik</t>
  </si>
  <si>
    <t>Digital Innovation Management</t>
  </si>
  <si>
    <t>Wahlpflichtbereich Informatik</t>
  </si>
  <si>
    <t>Wahlpflichtbereich Wirtschaftswissenschaften und Wirtschaftsinformatik</t>
  </si>
  <si>
    <t>Empirical Methods for Software Engineers</t>
  </si>
  <si>
    <t>Intellingen User Interfaces</t>
  </si>
  <si>
    <t>Kommunikationsnetze 2</t>
  </si>
  <si>
    <t>Konzepte und Implementierung Objektorientierter Programmiersprachen</t>
  </si>
  <si>
    <t>Programmieren in C/C++</t>
  </si>
  <si>
    <t>Reverse-Engineering Software Systems</t>
  </si>
  <si>
    <t>Systemnahe Programmierung</t>
  </si>
  <si>
    <t>Mobilitätsleistung 1</t>
  </si>
  <si>
    <t>Mobilitätsleistung 2</t>
  </si>
  <si>
    <t>Embedded Systems</t>
  </si>
  <si>
    <t>Multimedia Systeme</t>
  </si>
  <si>
    <t xml:space="preserve">Programmieren in C </t>
  </si>
  <si>
    <t>Digitale Medien</t>
  </si>
  <si>
    <t>Internet-Technologie und Web Engineering</t>
  </si>
  <si>
    <t>Informatik</t>
  </si>
  <si>
    <t>Einführung in die Computergrafik</t>
  </si>
  <si>
    <t>Ergänzungsbereich</t>
  </si>
  <si>
    <t>E1: Schlüsselqualifikationen</t>
  </si>
  <si>
    <t>ERG</t>
  </si>
  <si>
    <t>Freitext (bitte mit Namen der Prüfung überschreiben)</t>
  </si>
  <si>
    <t>E3: Studium Liberale</t>
  </si>
  <si>
    <t>Seminarbereich</t>
  </si>
  <si>
    <t>Seminar (bitte mit Namen der Prüfung überschreiben)</t>
  </si>
  <si>
    <t>Übersicht aller Prüfungsleistungen im Studiengang
Master of Science Software and Network Engineering</t>
  </si>
  <si>
    <t>M.Sc. Software and Network Engineering</t>
  </si>
  <si>
    <t>87-SNE-18</t>
  </si>
  <si>
    <t>Advanced Topics in Embedded Systems</t>
  </si>
  <si>
    <t>Kommunikationsnetze 3</t>
  </si>
  <si>
    <t>Mathematische Algorithmen in der Informatik</t>
  </si>
  <si>
    <t>Fortgeschrittene Themen der Mensch-Computer-Interaktionen</t>
  </si>
  <si>
    <t>No-Frills Software Engineering</t>
  </si>
  <si>
    <t>Pervasive Computing</t>
  </si>
  <si>
    <t>Secure Software Systems</t>
  </si>
  <si>
    <t>Engineering ML-based Systems</t>
  </si>
  <si>
    <t>Human Computer Interaction</t>
  </si>
  <si>
    <t>Neue Internetanwendungen - Modellierung und Technik</t>
  </si>
  <si>
    <t>Neuronale Netze</t>
  </si>
  <si>
    <t>Verteilte Informationssysteme</t>
  </si>
  <si>
    <t>Selbstorganisierende und Adaptive Systeme</t>
  </si>
  <si>
    <t>anwendung formaler Methoden des Software Engineering</t>
  </si>
  <si>
    <t>Methods of Real-time Networking</t>
  </si>
  <si>
    <t>Software-defined Networking</t>
  </si>
  <si>
    <t>Unified Modeling Language</t>
  </si>
  <si>
    <t>Sicherheit in Kryptowährungen und Blockchain Technologien</t>
  </si>
  <si>
    <t>Distributed Systems</t>
  </si>
  <si>
    <t>Learning Analytics</t>
  </si>
  <si>
    <t>Formale Aspekte der Software-Sicherheit und Kryptographie</t>
  </si>
  <si>
    <t>Diskrete Simulation</t>
  </si>
  <si>
    <t>Fortgeschrittene Aspekte der Informatik</t>
  </si>
  <si>
    <t>Compilerbau</t>
  </si>
  <si>
    <t>Cooperation Systems</t>
  </si>
  <si>
    <t>Digital Games Research</t>
  </si>
  <si>
    <t>Intelligent Learning Environments</t>
  </si>
  <si>
    <t>Interaktive Systeme</t>
  </si>
  <si>
    <t>Modellierung, Analyse und Verifikation</t>
  </si>
  <si>
    <t>Software Craftmanship</t>
  </si>
  <si>
    <t>Open Source Software and Business Models</t>
  </si>
  <si>
    <t>Computer Graphics</t>
  </si>
  <si>
    <t>Fortgeschrittene Methoden des maschinellen Lernens</t>
  </si>
  <si>
    <t>Scientific Visualization</t>
  </si>
  <si>
    <t>Cloud, Web &amp; Mobile</t>
  </si>
  <si>
    <t>Modellierung nebenläufiger Systeme</t>
  </si>
  <si>
    <t>Entwurf von digitalen Hardware-Beschleunigern</t>
  </si>
  <si>
    <t>Auslandsmodule</t>
  </si>
  <si>
    <t>UAR-Module</t>
  </si>
  <si>
    <t>Mobilitätsmodule</t>
  </si>
  <si>
    <t>Mobilitätsleistung 3</t>
  </si>
  <si>
    <t>Masterprojekte</t>
  </si>
  <si>
    <t>Masterprojekt 1 (bitte mit Namen der Prüfung überschreiben)</t>
  </si>
  <si>
    <t>Masterprojekt 2 (bitte mit Namen der Prüfung überschreiben)</t>
  </si>
  <si>
    <t>Masterprojekt 3 (bitte mit Namen der Prüfung überschreiben)</t>
  </si>
  <si>
    <t xml:space="preserve">Für den Vorsitzenden des Prüfungsausschusses </t>
  </si>
  <si>
    <t>Univ.-Prof. Dr. A. Vogelsang</t>
  </si>
  <si>
    <t>V. Stevens</t>
  </si>
  <si>
    <t>(Unterschrift)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</si>
</sst>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9">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8"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0" tint="-4.9989318521683403E-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cellStyleXfs>
  <cellXfs count="152">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xf numFmtId="0" fontId="15" fillId="0" borderId="0" xfId="0" applyFont="1"/>
    <xf numFmtId="0" fontId="16" fillId="0" borderId="1" xfId="0" applyFont="1" applyBorder="1" applyAlignment="1">
      <alignment horizontal="center" vertical="center" wrapText="1" shrinkToFit="1"/>
    </xf>
    <xf numFmtId="0" fontId="5" fillId="0" borderId="1" xfId="0" applyFont="1" applyBorder="1" applyAlignment="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lignment horizontal="left" vertical="center" shrinkToFit="1"/>
    </xf>
    <xf numFmtId="0" fontId="17" fillId="0" borderId="5" xfId="0" applyFont="1" applyBorder="1" applyAlignment="1">
      <alignment horizontal="left" vertical="center" shrinkToFit="1"/>
    </xf>
    <xf numFmtId="0" fontId="0" fillId="0" borderId="1" xfId="0" applyBorder="1" applyAlignment="1">
      <alignment horizontal="center" vertical="top" wrapText="1" shrinkToFit="1"/>
    </xf>
    <xf numFmtId="0" fontId="0" fillId="0" borderId="1" xfId="0" applyBorder="1" applyAlignment="1">
      <alignment horizontal="center" vertical="top" wrapText="1"/>
    </xf>
    <xf numFmtId="0" fontId="0" fillId="0" borderId="9" xfId="0" applyBorder="1" applyAlignment="1">
      <alignment horizontal="center" vertical="top" wrapText="1" shrinkToFit="1"/>
    </xf>
    <xf numFmtId="0" fontId="0" fillId="0" borderId="8" xfId="0" applyBorder="1" applyAlignment="1">
      <alignment horizontal="center" vertical="top" wrapText="1" shrinkToFit="1"/>
    </xf>
    <xf numFmtId="0" fontId="0" fillId="0" borderId="0" xfId="0" applyAlignment="1">
      <alignment horizontal="left" vertical="top" wrapText="1"/>
    </xf>
    <xf numFmtId="0" fontId="15" fillId="0" borderId="0" xfId="0" applyFont="1" applyAlignment="1">
      <alignment horizontal="left" vertical="center" wrapText="1"/>
    </xf>
    <xf numFmtId="0" fontId="13" fillId="0" borderId="1" xfId="0" applyFont="1" applyBorder="1" applyAlignment="1">
      <alignment horizontal="center" vertical="top" wrapText="1" shrinkToFit="1"/>
    </xf>
    <xf numFmtId="0" fontId="0" fillId="0" borderId="24" xfId="0" applyBorder="1"/>
    <xf numFmtId="0" fontId="18" fillId="0" borderId="46" xfId="0" applyFont="1" applyBorder="1" applyAlignment="1">
      <alignment horizontal="center" vertical="center" wrapText="1" shrinkToFit="1"/>
    </xf>
    <xf numFmtId="0" fontId="0" fillId="0" borderId="51" xfId="0" applyBorder="1"/>
    <xf numFmtId="0" fontId="0" fillId="0" borderId="0" xfId="0" applyAlignment="1">
      <alignment horizontal="center" vertical="top" wrapText="1"/>
    </xf>
    <xf numFmtId="0" fontId="0" fillId="0" borderId="0" xfId="0" applyAlignment="1">
      <alignment horizontal="left" vertical="top"/>
    </xf>
    <xf numFmtId="0" fontId="0" fillId="0" borderId="1" xfId="0" applyBorder="1" applyAlignment="1" applyProtection="1">
      <alignment horizontal="center" vertical="top" wrapText="1"/>
      <protection locked="0"/>
    </xf>
    <xf numFmtId="0" fontId="4" fillId="0" borderId="0" xfId="23"/>
    <xf numFmtId="164" fontId="5" fillId="0" borderId="22" xfId="0" applyNumberFormat="1" applyFont="1" applyBorder="1" applyAlignment="1">
      <alignment horizontal="left" vertical="center" wrapText="1" shrinkToFit="1"/>
    </xf>
    <xf numFmtId="0" fontId="15"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Border="1" applyAlignment="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Border="1" applyAlignment="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5" fillId="0" borderId="0" xfId="0" applyFont="1" applyAlignment="1">
      <alignment horizontal="right"/>
    </xf>
    <xf numFmtId="0" fontId="0" fillId="0" borderId="0" xfId="0" applyAlignment="1">
      <alignment horizontal="center"/>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25" fillId="0" borderId="0" xfId="23" applyFont="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0" fillId="0" borderId="0" xfId="0" applyAlignment="1">
      <alignment horizontal="left"/>
    </xf>
    <xf numFmtId="0" fontId="5" fillId="0" borderId="0" xfId="0" applyFont="1" applyAlignment="1">
      <alignment horizontal="left"/>
    </xf>
    <xf numFmtId="0" fontId="0" fillId="0" borderId="4" xfId="0" applyBorder="1" applyAlignment="1">
      <alignment horizontal="center" vertical="top" wrapText="1" shrinkToFi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0" fontId="26" fillId="6" borderId="4" xfId="1" applyFont="1" applyFill="1" applyBorder="1" applyAlignment="1">
      <alignment horizontal="center" vertical="top" wrapText="1"/>
    </xf>
    <xf numFmtId="0" fontId="31" fillId="4" borderId="4" xfId="1" applyFont="1" applyFill="1" applyBorder="1" applyAlignment="1">
      <alignment horizontal="center" vertical="top" wrapText="1"/>
    </xf>
    <xf numFmtId="0" fontId="31" fillId="7" borderId="4" xfId="1" applyFont="1" applyFill="1" applyBorder="1" applyAlignment="1">
      <alignment horizontal="center" vertical="top" wrapText="1"/>
    </xf>
    <xf numFmtId="0" fontId="31" fillId="5" borderId="4" xfId="1" applyFont="1" applyFill="1" applyBorder="1" applyAlignment="1">
      <alignment horizontal="center" vertical="top" wrapText="1"/>
    </xf>
    <xf numFmtId="0" fontId="20" fillId="0" borderId="0" xfId="0" applyFont="1"/>
    <xf numFmtId="0" fontId="2" fillId="0" borderId="1" xfId="0" applyFont="1" applyBorder="1" applyAlignment="1">
      <alignment vertical="top" wrapText="1"/>
    </xf>
    <xf numFmtId="0" fontId="1" fillId="0" borderId="1" xfId="0" applyFont="1" applyBorder="1" applyAlignment="1">
      <alignment vertical="top" wrapText="1"/>
    </xf>
    <xf numFmtId="0" fontId="3" fillId="0" borderId="5" xfId="0" applyFont="1" applyBorder="1" applyAlignment="1">
      <alignment horizontal="center" vertical="top" wrapText="1"/>
    </xf>
    <xf numFmtId="0" fontId="3" fillId="0" borderId="33" xfId="0" applyFont="1" applyBorder="1" applyAlignment="1">
      <alignment vertical="top" wrapText="1"/>
    </xf>
    <xf numFmtId="0" fontId="25" fillId="0" borderId="33" xfId="0" applyFont="1" applyBorder="1" applyAlignment="1">
      <alignment horizontal="left" vertical="top" wrapText="1"/>
    </xf>
    <xf numFmtId="0" fontId="25" fillId="8" borderId="4" xfId="0" applyFont="1" applyFill="1" applyBorder="1" applyAlignment="1">
      <alignment horizontal="center" vertical="top" wrapText="1"/>
    </xf>
    <xf numFmtId="0" fontId="1" fillId="8" borderId="1" xfId="0" applyFont="1" applyFill="1" applyBorder="1" applyAlignment="1" applyProtection="1">
      <alignment vertical="top" wrapText="1"/>
      <protection locked="0"/>
    </xf>
    <xf numFmtId="0" fontId="1" fillId="8" borderId="33" xfId="0" applyFont="1" applyFill="1" applyBorder="1" applyAlignment="1" applyProtection="1">
      <alignment vertical="top" wrapText="1"/>
      <protection locked="0"/>
    </xf>
    <xf numFmtId="0" fontId="25" fillId="8" borderId="4" xfId="0" applyFont="1" applyFill="1" applyBorder="1" applyAlignment="1" applyProtection="1">
      <alignment horizontal="center" vertical="top" wrapText="1"/>
      <protection locked="0"/>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5" fillId="0" borderId="0" xfId="0" applyFont="1" applyAlignment="1">
      <alignment horizontal="left"/>
    </xf>
    <xf numFmtId="0" fontId="0" fillId="0" borderId="20" xfId="0" applyBorder="1" applyAlignment="1">
      <alignment horizontal="left" vertical="top"/>
    </xf>
    <xf numFmtId="0" fontId="5" fillId="0" borderId="17" xfId="0" applyFont="1" applyBorder="1" applyAlignment="1">
      <alignment horizontal="left" vertical="center" wrapText="1" shrinkToFit="1"/>
    </xf>
    <xf numFmtId="0" fontId="5" fillId="0" borderId="33"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5" fillId="0" borderId="7"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23" xfId="0" applyFont="1" applyBorder="1" applyAlignment="1">
      <alignment horizontal="left" vertical="center" wrapText="1" shrinkToFit="1"/>
    </xf>
    <xf numFmtId="0" fontId="5" fillId="0" borderId="55"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15" fillId="0" borderId="0" xfId="0" applyFont="1" applyAlignment="1">
      <alignment horizontal="left" vertical="center" wrapText="1"/>
    </xf>
    <xf numFmtId="0" fontId="0" fillId="0" borderId="0" xfId="0" applyAlignment="1">
      <alignment horizontal="left"/>
    </xf>
    <xf numFmtId="0" fontId="5" fillId="0" borderId="15" xfId="0" applyFont="1" applyBorder="1" applyAlignment="1">
      <alignment horizontal="right" vertical="center" wrapText="1" shrinkToFit="1"/>
    </xf>
    <xf numFmtId="0" fontId="5" fillId="0" borderId="18" xfId="0" applyFont="1" applyBorder="1" applyAlignment="1">
      <alignment horizontal="right" vertical="center" wrapText="1" shrinkToFit="1"/>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Border="1" applyAlignment="1">
      <alignment horizontal="left" vertical="center" wrapText="1"/>
    </xf>
    <xf numFmtId="0" fontId="0" fillId="0" borderId="20" xfId="0" applyBorder="1" applyAlignment="1">
      <alignment horizontal="left" vertical="center" wrapText="1"/>
    </xf>
    <xf numFmtId="0" fontId="0" fillId="0" borderId="47" xfId="0" applyBorder="1" applyAlignment="1">
      <alignment horizontal="left" vertical="center" wrapText="1"/>
    </xf>
    <xf numFmtId="0" fontId="0" fillId="0" borderId="17" xfId="0" applyBorder="1" applyAlignment="1">
      <alignment horizontal="center" vertical="top" wrapText="1" shrinkToFit="1"/>
    </xf>
    <xf numFmtId="0" fontId="0" fillId="0" borderId="4" xfId="0" applyBorder="1" applyAlignment="1">
      <alignment horizontal="center" vertical="top" wrapText="1" shrinkToFit="1"/>
    </xf>
    <xf numFmtId="0" fontId="15" fillId="0" borderId="0" xfId="0" applyFont="1" applyAlignment="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quotePrefix="1" applyNumberFormat="1" applyFont="1" applyBorder="1" applyAlignment="1" applyProtection="1">
      <alignment horizontal="left" vertical="center" wrapText="1" shrinkToFit="1"/>
      <protection locked="0"/>
    </xf>
    <xf numFmtId="0" fontId="5" fillId="0" borderId="3" xfId="0" applyFont="1" applyBorder="1" applyAlignment="1" applyProtection="1">
      <alignment horizontal="left" vertical="center" wrapText="1" shrinkToFit="1"/>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5" fillId="0" borderId="17" xfId="0" applyFont="1" applyBorder="1" applyAlignment="1">
      <alignment horizontal="center" vertical="center" wrapText="1" shrinkToFit="1"/>
    </xf>
    <xf numFmtId="0" fontId="5" fillId="0" borderId="33" xfId="0" applyFont="1" applyBorder="1" applyAlignment="1">
      <alignment horizontal="center" vertical="center" wrapText="1" shrinkToFit="1"/>
    </xf>
    <xf numFmtId="0" fontId="5" fillId="0" borderId="54" xfId="0" applyFont="1" applyBorder="1" applyAlignment="1">
      <alignment horizontal="center" vertical="center" wrapText="1" shrinkToFit="1"/>
    </xf>
    <xf numFmtId="0" fontId="5" fillId="0" borderId="34" xfId="0" applyFont="1" applyBorder="1" applyAlignment="1">
      <alignment horizontal="center" vertical="center" wrapText="1" shrinkToFit="1"/>
    </xf>
    <xf numFmtId="0" fontId="5" fillId="0" borderId="7"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56" xfId="0" applyFont="1" applyBorder="1" applyAlignment="1">
      <alignment horizontal="left" vertical="center" wrapText="1" shrinkToFit="1"/>
    </xf>
    <xf numFmtId="0" fontId="0" fillId="0" borderId="1" xfId="0" applyBorder="1" applyAlignment="1">
      <alignment horizontal="left" vertical="top"/>
    </xf>
    <xf numFmtId="0" fontId="0" fillId="0" borderId="0" xfId="0" applyAlignment="1">
      <alignment horizontal="center"/>
    </xf>
    <xf numFmtId="0" fontId="31" fillId="5" borderId="5" xfId="1" applyFont="1" applyFill="1" applyBorder="1" applyAlignment="1">
      <alignment horizontal="left" vertical="top" wrapText="1"/>
    </xf>
    <xf numFmtId="0" fontId="31" fillId="5" borderId="33" xfId="1" applyFont="1" applyFill="1" applyBorder="1" applyAlignment="1">
      <alignment horizontal="left" vertical="top" wrapText="1"/>
    </xf>
    <xf numFmtId="0" fontId="31" fillId="7" borderId="5" xfId="1" applyFont="1" applyFill="1" applyBorder="1" applyAlignment="1">
      <alignment horizontal="left" vertical="top" wrapText="1"/>
    </xf>
    <xf numFmtId="0" fontId="31" fillId="7" borderId="33" xfId="1" applyFont="1" applyFill="1" applyBorder="1" applyAlignment="1">
      <alignment horizontal="left" vertical="top" wrapText="1"/>
    </xf>
    <xf numFmtId="0" fontId="26" fillId="6" borderId="5" xfId="1" applyFont="1" applyFill="1" applyBorder="1" applyAlignment="1">
      <alignment horizontal="left" vertical="top" wrapText="1"/>
    </xf>
    <xf numFmtId="0" fontId="26" fillId="6" borderId="33" xfId="1" applyFont="1" applyFill="1" applyBorder="1" applyAlignment="1">
      <alignment horizontal="left" vertical="top" wrapText="1"/>
    </xf>
    <xf numFmtId="0" fontId="6" fillId="0" borderId="0" xfId="0" applyFont="1" applyAlignment="1">
      <alignment horizontal="center" vertical="top" wrapText="1"/>
    </xf>
    <xf numFmtId="0" fontId="6" fillId="0" borderId="10" xfId="0" applyFont="1" applyBorder="1" applyAlignment="1">
      <alignment horizontal="center" vertical="top" wrapText="1"/>
    </xf>
    <xf numFmtId="0" fontId="3" fillId="0" borderId="3" xfId="0" applyFont="1" applyBorder="1" applyAlignment="1">
      <alignment horizontal="center" vertical="top" wrapText="1"/>
    </xf>
    <xf numFmtId="0" fontId="31" fillId="4" borderId="5" xfId="1" applyFont="1" applyFill="1" applyBorder="1" applyAlignment="1">
      <alignment horizontal="left" vertical="top" wrapText="1"/>
    </xf>
    <xf numFmtId="0" fontId="31" fillId="4" borderId="33" xfId="1"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valentina.stevens@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33</xdr:row>
          <xdr:rowOff>28575</xdr:rowOff>
        </xdr:from>
        <xdr:to>
          <xdr:col>6</xdr:col>
          <xdr:colOff>200025</xdr:colOff>
          <xdr:row>33</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33</xdr:row>
          <xdr:rowOff>28575</xdr:rowOff>
        </xdr:from>
        <xdr:to>
          <xdr:col>5</xdr:col>
          <xdr:colOff>285750</xdr:colOff>
          <xdr:row>33</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79"/>
  <sheetViews>
    <sheetView tabSelected="1" showRuler="0" showWhiteSpace="0" view="pageLayout" topLeftCell="A49" zoomScaleNormal="115" zoomScaleSheetLayoutView="70" workbookViewId="0">
      <selection activeCell="B49" sqref="B49"/>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1.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09" t="s">
        <v>41</v>
      </c>
      <c r="C1" s="110"/>
      <c r="D1" s="110"/>
      <c r="E1" s="110"/>
      <c r="F1" s="110"/>
      <c r="G1" s="110"/>
      <c r="H1" s="110"/>
      <c r="I1" s="110"/>
      <c r="J1" s="110"/>
      <c r="K1" s="110"/>
      <c r="L1" s="110"/>
      <c r="M1" s="110"/>
      <c r="N1" s="110"/>
      <c r="O1" s="110"/>
    </row>
    <row r="2" spans="2:15" s="1" customFormat="1" ht="16.5" customHeight="1" thickBot="1" x14ac:dyDescent="0.3">
      <c r="B2" s="72" t="s">
        <v>43</v>
      </c>
      <c r="C2" s="72"/>
      <c r="D2" s="72"/>
      <c r="E2" s="72"/>
      <c r="F2" s="72"/>
      <c r="G2" s="72"/>
      <c r="H2" s="72"/>
      <c r="I2" s="72"/>
      <c r="J2" s="72"/>
      <c r="K2" s="72"/>
      <c r="L2" s="72"/>
      <c r="M2" s="72"/>
      <c r="N2" s="72"/>
      <c r="O2" s="72"/>
    </row>
    <row r="3" spans="2:15" ht="35.1" customHeight="1" x14ac:dyDescent="0.25">
      <c r="B3" s="136" t="s">
        <v>13</v>
      </c>
      <c r="C3" s="137"/>
      <c r="D3" s="138"/>
      <c r="E3" s="117"/>
      <c r="F3" s="117"/>
      <c r="G3" s="117"/>
      <c r="H3" s="117"/>
      <c r="I3" s="118"/>
      <c r="J3" s="118"/>
      <c r="K3" s="118"/>
      <c r="L3" s="118"/>
      <c r="M3" s="118"/>
      <c r="N3" s="118"/>
      <c r="O3" s="119"/>
    </row>
    <row r="4" spans="2:15" ht="35.1" customHeight="1" x14ac:dyDescent="0.25">
      <c r="B4" s="73" t="s">
        <v>12</v>
      </c>
      <c r="C4" s="74"/>
      <c r="D4" s="75"/>
      <c r="E4" s="120"/>
      <c r="F4" s="120"/>
      <c r="G4" s="120"/>
      <c r="H4" s="120"/>
      <c r="I4" s="121"/>
      <c r="J4" s="121"/>
      <c r="K4" s="121"/>
      <c r="L4" s="121"/>
      <c r="M4" s="121"/>
      <c r="N4" s="121"/>
      <c r="O4" s="122"/>
    </row>
    <row r="5" spans="2:15" ht="35.1" customHeight="1" x14ac:dyDescent="0.25">
      <c r="B5" s="73" t="s">
        <v>11</v>
      </c>
      <c r="C5" s="74"/>
      <c r="D5" s="75"/>
      <c r="E5" s="120"/>
      <c r="F5" s="120"/>
      <c r="G5" s="120"/>
      <c r="H5" s="120"/>
      <c r="I5" s="121"/>
      <c r="J5" s="121"/>
      <c r="K5" s="121"/>
      <c r="L5" s="121"/>
      <c r="M5" s="121"/>
      <c r="N5" s="121"/>
      <c r="O5" s="122"/>
    </row>
    <row r="6" spans="2:15" ht="35.1" customHeight="1" x14ac:dyDescent="0.25">
      <c r="B6" s="73" t="s">
        <v>9</v>
      </c>
      <c r="C6" s="74"/>
      <c r="D6" s="75"/>
      <c r="E6" s="120"/>
      <c r="F6" s="120"/>
      <c r="G6" s="120"/>
      <c r="H6" s="120"/>
      <c r="I6" s="120"/>
      <c r="J6" s="120"/>
      <c r="K6" s="120"/>
      <c r="L6" s="120"/>
      <c r="M6" s="120"/>
      <c r="N6" s="120"/>
      <c r="O6" s="123"/>
    </row>
    <row r="7" spans="2:15" ht="35.1" customHeight="1" thickBot="1" x14ac:dyDescent="0.3">
      <c r="B7" s="79" t="s">
        <v>10</v>
      </c>
      <c r="C7" s="80"/>
      <c r="D7" s="81"/>
      <c r="E7" s="124" t="s">
        <v>74</v>
      </c>
      <c r="F7" s="125"/>
      <c r="G7" s="125"/>
      <c r="H7" s="125"/>
      <c r="I7" s="125"/>
      <c r="J7" s="125"/>
      <c r="K7" s="125"/>
      <c r="L7" s="125"/>
      <c r="M7" s="84" t="s">
        <v>18</v>
      </c>
      <c r="N7" s="85"/>
      <c r="O7" s="28" t="str">
        <f>IF(E7=STG!A1,"",VLOOKUP(Formular!$E$7,STG!$A$3:$C$4,3,FALSE))</f>
        <v/>
      </c>
    </row>
    <row r="8" spans="2:15" ht="15.75" customHeight="1" x14ac:dyDescent="0.25">
      <c r="B8" s="76" t="s">
        <v>39</v>
      </c>
      <c r="C8" s="77"/>
      <c r="D8" s="77"/>
      <c r="E8" s="77"/>
      <c r="F8" s="77"/>
      <c r="G8" s="77"/>
      <c r="H8" s="77"/>
      <c r="I8" s="78"/>
      <c r="J8" s="126" t="s">
        <v>40</v>
      </c>
      <c r="K8" s="127"/>
      <c r="L8" s="127"/>
      <c r="M8" s="127"/>
      <c r="N8" s="127"/>
      <c r="O8" s="128"/>
    </row>
    <row r="9" spans="2:15" ht="15.75" customHeight="1" x14ac:dyDescent="0.25">
      <c r="B9" s="132" t="s">
        <v>49</v>
      </c>
      <c r="C9" s="133"/>
      <c r="D9" s="133"/>
      <c r="E9" s="133"/>
      <c r="F9" s="133"/>
      <c r="G9" s="134"/>
      <c r="H9" s="133" t="s">
        <v>30</v>
      </c>
      <c r="I9" s="135"/>
      <c r="J9" s="129"/>
      <c r="K9" s="130"/>
      <c r="L9" s="130"/>
      <c r="M9" s="130"/>
      <c r="N9" s="130"/>
      <c r="O9" s="131"/>
    </row>
    <row r="10" spans="2:15" ht="90" customHeight="1" x14ac:dyDescent="0.25">
      <c r="B10" s="92" t="s">
        <v>53</v>
      </c>
      <c r="C10" s="93"/>
      <c r="D10" s="52" t="s">
        <v>58</v>
      </c>
      <c r="E10" s="14" t="s">
        <v>31</v>
      </c>
      <c r="F10" s="14" t="s">
        <v>50</v>
      </c>
      <c r="G10" s="34" t="s">
        <v>28</v>
      </c>
      <c r="H10" s="32" t="s">
        <v>20</v>
      </c>
      <c r="I10" s="15" t="s">
        <v>42</v>
      </c>
      <c r="J10" s="17" t="s">
        <v>21</v>
      </c>
      <c r="K10" s="6" t="s">
        <v>23</v>
      </c>
      <c r="L10" s="20" t="s">
        <v>54</v>
      </c>
      <c r="M10" s="6" t="s">
        <v>24</v>
      </c>
      <c r="N10" s="6" t="s">
        <v>25</v>
      </c>
      <c r="O10" s="16" t="s">
        <v>26</v>
      </c>
    </row>
    <row r="11" spans="2:15" x14ac:dyDescent="0.25">
      <c r="B11" s="69"/>
      <c r="C11" s="70"/>
      <c r="D11" s="38"/>
      <c r="E11" s="7"/>
      <c r="F11" s="8"/>
      <c r="G11" s="35"/>
      <c r="H11" s="33"/>
      <c r="I11" s="12" t="str">
        <f>LEFT(IF(H11&gt;0,IF($E$7='B.Sc. Software Engineering'!$H$1,VLOOKUP(Formular!H11,'B.Sc. Software Engineering'!$A$9:$E$87,4,FALSE),IF($E$7='M.Sc. Software and Network Engi'!$H$1,VLOOKUP(Formular!H11,'M.Sc. Software and Network Engi'!$A$8:$E$63,4,FALSE))),""),45)</f>
        <v/>
      </c>
      <c r="J11" s="9"/>
      <c r="K11" s="13" t="str">
        <f>IF(J11&gt;0,IF(Formular!$E$7='B.Sc. Software Engineering'!$H$1,LEFT(TEXT(VLOOKUP(J11,'B.Sc. Software Engineering'!$A$9:$E$87,2,FALSE),0)&amp;"/"&amp;TEXT(VLOOKUP(J11,'B.Sc. Software Engineering'!$A$9:$E$87,3,FALSE),0)&amp;"/"&amp;TEXT(VLOOKUP(J11,'B.Sc. Software Engineering'!$A$9:$E$87,4,FALSE),0),50),IF(Formular!$E$7='M.Sc. Software and Network Engi'!$H$1,LEFT(TEXT(VLOOKUP(J11,'M.Sc. Software and Network Engi'!$A$8:$E$63,2,FALSE),0)&amp;"/"&amp;TEXT(VLOOKUP(J11,'M.Sc. Software and Network Engi'!$A$8:$E$63,3,FALSE),0)&amp;"/"&amp;TEXT(VLOOKUP(J11,'M.Sc. Software and Network Engi'!$A$8:$E$63,4,FALSE),0),50))),"")</f>
        <v/>
      </c>
      <c r="L11" s="38" t="s">
        <v>29</v>
      </c>
      <c r="M11" s="5" t="str">
        <f>IF(OR(J11="",L11="A",L11="B",L11="C",L11="D"),"",IF(J11&gt;0,IF(Formular!$E$7='B.Sc. Software Engineering'!$H$1,VLOOKUP(Formular!J11,'B.Sc. Software Engineering'!$A$9:$E$87,5,FALSE),IF(Formular!$E$7='M.Sc. Software and Network Engi'!$H$1,VLOOKUP(Formular!J11,'M.Sc. Software and Network Engi'!$A$8:$E$63,5,FALSE))),""))</f>
        <v/>
      </c>
      <c r="N11" s="36"/>
      <c r="O11" s="2"/>
    </row>
    <row r="12" spans="2:15" x14ac:dyDescent="0.25">
      <c r="B12" s="69"/>
      <c r="C12" s="70"/>
      <c r="D12" s="38"/>
      <c r="E12" s="7"/>
      <c r="F12" s="8"/>
      <c r="G12" s="35"/>
      <c r="H12" s="33"/>
      <c r="I12" s="12" t="str">
        <f>LEFT(IF(H12&gt;0,IF($E$7='B.Sc. Software Engineering'!$H$1,VLOOKUP(Formular!H12,'B.Sc. Software Engineering'!$A$9:$E$87,4,FALSE),IF($E$7='M.Sc. Software and Network Engi'!$H$1,VLOOKUP(Formular!H12,'M.Sc. Software and Network Engi'!$A$8:$E$63,4,FALSE))),""),45)</f>
        <v/>
      </c>
      <c r="J12" s="9"/>
      <c r="K12" s="13" t="str">
        <f>IF(J12&gt;0,IF(Formular!$E$7='B.Sc. Software Engineering'!$H$1,LEFT(TEXT(VLOOKUP(J12,'B.Sc. Software Engineering'!$A$9:$E$87,2,FALSE),0)&amp;"/"&amp;TEXT(VLOOKUP(J12,'B.Sc. Software Engineering'!$A$9:$E$87,3,FALSE),0)&amp;"/"&amp;TEXT(VLOOKUP(J12,'B.Sc. Software Engineering'!$A$9:$E$87,4,FALSE),0),50),IF(Formular!$E$7='M.Sc. Software and Network Engi'!$H$1,LEFT(TEXT(VLOOKUP(J12,'M.Sc. Software and Network Engi'!$A$8:$E$63,2,FALSE),0)&amp;"/"&amp;TEXT(VLOOKUP(J12,'M.Sc. Software and Network Engi'!$A$8:$E$63,3,FALSE),0)&amp;"/"&amp;TEXT(VLOOKUP(J12,'M.Sc. Software and Network Engi'!$A$8:$E$63,4,FALSE),0),50))),"")</f>
        <v/>
      </c>
      <c r="L12" s="38"/>
      <c r="M12" s="5" t="str">
        <f>IF(OR(J12="",L12="A",L12="B",L12="C",L12="D"),"",IF(J12&gt;0,IF(Formular!$E$7='B.Sc. Software Engineering'!$H$1,VLOOKUP(Formular!J12,'B.Sc. Software Engineering'!$A$9:$E$87,5,FALSE),IF(Formular!$E$7='M.Sc. Software and Network Engi'!$H$1,VLOOKUP(Formular!J12,'M.Sc. Software and Network Engi'!$A$8:$E$63,5,FALSE))),""))</f>
        <v/>
      </c>
      <c r="N12" s="36"/>
      <c r="O12" s="2"/>
    </row>
    <row r="13" spans="2:15" x14ac:dyDescent="0.25">
      <c r="B13" s="69"/>
      <c r="C13" s="70"/>
      <c r="D13" s="38"/>
      <c r="E13" s="7"/>
      <c r="F13" s="8"/>
      <c r="G13" s="35"/>
      <c r="H13" s="33"/>
      <c r="I13" s="12" t="str">
        <f>LEFT(IF(H13&gt;0,IF($E$7='B.Sc. Software Engineering'!$H$1,VLOOKUP(Formular!H13,'B.Sc. Software Engineering'!$A$9:$E$87,4,FALSE),IF($E$7='M.Sc. Software and Network Engi'!$H$1,VLOOKUP(Formular!H13,'M.Sc. Software and Network Engi'!$A$8:$E$63,4,FALSE))),""),45)</f>
        <v/>
      </c>
      <c r="J13" s="9"/>
      <c r="K13" s="13" t="str">
        <f>IF(J13&gt;0,IF(Formular!$E$7='B.Sc. Software Engineering'!$H$1,LEFT(TEXT(VLOOKUP(J13,'B.Sc. Software Engineering'!$A$9:$E$87,2,FALSE),0)&amp;"/"&amp;TEXT(VLOOKUP(J13,'B.Sc. Software Engineering'!$A$9:$E$87,3,FALSE),0)&amp;"/"&amp;TEXT(VLOOKUP(J13,'B.Sc. Software Engineering'!$A$9:$E$87,4,FALSE),0),50),IF(Formular!$E$7='M.Sc. Software and Network Engi'!$H$1,LEFT(TEXT(VLOOKUP(J13,'M.Sc. Software and Network Engi'!$A$8:$E$63,2,FALSE),0)&amp;"/"&amp;TEXT(VLOOKUP(J13,'M.Sc. Software and Network Engi'!$A$8:$E$63,3,FALSE),0)&amp;"/"&amp;TEXT(VLOOKUP(J13,'M.Sc. Software and Network Engi'!$A$8:$E$63,4,FALSE),0),50))),"")</f>
        <v/>
      </c>
      <c r="L13" s="38"/>
      <c r="M13" s="5" t="str">
        <f>IF(OR(J13="",L13="A",L13="B",L13="C",L13="D"),"",IF(J13&gt;0,IF(Formular!$E$7='B.Sc. Software Engineering'!$H$1,VLOOKUP(Formular!J13,'B.Sc. Software Engineering'!$A$9:$E$87,5,FALSE),IF(Formular!$E$7='M.Sc. Software and Network Engi'!$H$1,VLOOKUP(Formular!J13,'M.Sc. Software and Network Engi'!$A$8:$E$63,5,FALSE))),""))</f>
        <v/>
      </c>
      <c r="N13" s="36"/>
      <c r="O13" s="2"/>
    </row>
    <row r="14" spans="2:15" x14ac:dyDescent="0.25">
      <c r="B14" s="69"/>
      <c r="C14" s="70"/>
      <c r="D14" s="38"/>
      <c r="E14" s="7"/>
      <c r="F14" s="8"/>
      <c r="G14" s="35"/>
      <c r="H14" s="33"/>
      <c r="I14" s="12" t="str">
        <f>LEFT(IF(H14&gt;0,IF($E$7='B.Sc. Software Engineering'!$H$1,VLOOKUP(Formular!H14,'B.Sc. Software Engineering'!$A$9:$E$87,4,FALSE),IF($E$7='M.Sc. Software and Network Engi'!$H$1,VLOOKUP(Formular!H14,'M.Sc. Software and Network Engi'!$A$8:$E$63,4,FALSE))),""),45)</f>
        <v/>
      </c>
      <c r="J14" s="9"/>
      <c r="K14" s="13" t="str">
        <f>IF(J14&gt;0,IF(Formular!$E$7='B.Sc. Software Engineering'!$H$1,LEFT(TEXT(VLOOKUP(J14,'B.Sc. Software Engineering'!$A$9:$E$87,2,FALSE),0)&amp;"/"&amp;TEXT(VLOOKUP(J14,'B.Sc. Software Engineering'!$A$9:$E$87,3,FALSE),0)&amp;"/"&amp;TEXT(VLOOKUP(J14,'B.Sc. Software Engineering'!$A$9:$E$87,4,FALSE),0),50),IF(Formular!$E$7='M.Sc. Software and Network Engi'!$H$1,LEFT(TEXT(VLOOKUP(J14,'M.Sc. Software and Network Engi'!$A$8:$E$63,2,FALSE),0)&amp;"/"&amp;TEXT(VLOOKUP(J14,'M.Sc. Software and Network Engi'!$A$8:$E$63,3,FALSE),0)&amp;"/"&amp;TEXT(VLOOKUP(J14,'M.Sc. Software and Network Engi'!$A$8:$E$63,4,FALSE),0),50))),"")</f>
        <v/>
      </c>
      <c r="L14" s="38" t="s">
        <v>29</v>
      </c>
      <c r="M14" s="5" t="str">
        <f>IF(OR(J14="",L14="A",L14="B",L14="C",L14="D"),"",IF(J14&gt;0,IF(Formular!$E$7='B.Sc. Software Engineering'!$H$1,VLOOKUP(Formular!J14,'B.Sc. Software Engineering'!$A$9:$E$87,5,FALSE),IF(Formular!$E$7='M.Sc. Software and Network Engi'!$H$1,VLOOKUP(Formular!J14,'M.Sc. Software and Network Engi'!$A$8:$E$63,5,FALSE))),""))</f>
        <v/>
      </c>
      <c r="N14" s="36"/>
      <c r="O14" s="2"/>
    </row>
    <row r="15" spans="2:15" x14ac:dyDescent="0.25">
      <c r="B15" s="69"/>
      <c r="C15" s="70"/>
      <c r="D15" s="38"/>
      <c r="E15" s="7"/>
      <c r="F15" s="8"/>
      <c r="G15" s="35"/>
      <c r="H15" s="33"/>
      <c r="I15" s="12" t="str">
        <f>LEFT(IF(H15&gt;0,IF($E$7='B.Sc. Software Engineering'!$H$1,VLOOKUP(Formular!H15,'B.Sc. Software Engineering'!$A$9:$E$87,4,FALSE),IF($E$7='M.Sc. Software and Network Engi'!$H$1,VLOOKUP(Formular!H15,'M.Sc. Software and Network Engi'!$A$8:$E$63,4,FALSE))),""),45)</f>
        <v/>
      </c>
      <c r="J15" s="9"/>
      <c r="K15" s="13" t="str">
        <f>IF(J15&gt;0,IF(Formular!$E$7='B.Sc. Software Engineering'!$H$1,LEFT(TEXT(VLOOKUP(J15,'B.Sc. Software Engineering'!$A$9:$E$87,2,FALSE),0)&amp;"/"&amp;TEXT(VLOOKUP(J15,'B.Sc. Software Engineering'!$A$9:$E$87,3,FALSE),0)&amp;"/"&amp;TEXT(VLOOKUP(J15,'B.Sc. Software Engineering'!$A$9:$E$87,4,FALSE),0),50),IF(Formular!$E$7='M.Sc. Software and Network Engi'!$H$1,LEFT(TEXT(VLOOKUP(J15,'M.Sc. Software and Network Engi'!$A$8:$E$63,2,FALSE),0)&amp;"/"&amp;TEXT(VLOOKUP(J15,'M.Sc. Software and Network Engi'!$A$8:$E$63,3,FALSE),0)&amp;"/"&amp;TEXT(VLOOKUP(J15,'M.Sc. Software and Network Engi'!$A$8:$E$63,4,FALSE),0),50))),"")</f>
        <v/>
      </c>
      <c r="L15" s="38" t="s">
        <v>29</v>
      </c>
      <c r="M15" s="5" t="str">
        <f>IF(OR(J15="",L15="A",L15="B",L15="C",L15="D"),"",IF(J15&gt;0,IF(Formular!$E$7='B.Sc. Software Engineering'!$H$1,VLOOKUP(Formular!J15,'B.Sc. Software Engineering'!$A$9:$E$87,5,FALSE),IF(Formular!$E$7='M.Sc. Software and Network Engi'!$H$1,VLOOKUP(Formular!J15,'M.Sc. Software and Network Engi'!$A$8:$E$63,5,FALSE))),""))</f>
        <v/>
      </c>
      <c r="N15" s="36"/>
      <c r="O15" s="2"/>
    </row>
    <row r="16" spans="2:15" x14ac:dyDescent="0.25">
      <c r="B16" s="69"/>
      <c r="C16" s="70"/>
      <c r="D16" s="38"/>
      <c r="E16" s="7"/>
      <c r="F16" s="8"/>
      <c r="G16" s="35"/>
      <c r="H16" s="33"/>
      <c r="I16" s="12" t="str">
        <f>LEFT(IF(H16&gt;0,IF($E$7='B.Sc. Software Engineering'!$H$1,VLOOKUP(Formular!H16,'B.Sc. Software Engineering'!$A$9:$E$87,4,FALSE),IF($E$7='M.Sc. Software and Network Engi'!$H$1,VLOOKUP(Formular!H16,'M.Sc. Software and Network Engi'!$A$8:$E$63,4,FALSE))),""),45)</f>
        <v/>
      </c>
      <c r="J16" s="9"/>
      <c r="K16" s="13" t="str">
        <f>IF(J16&gt;0,IF(Formular!$E$7='B.Sc. Software Engineering'!$H$1,LEFT(TEXT(VLOOKUP(J16,'B.Sc. Software Engineering'!$A$9:$E$87,2,FALSE),0)&amp;"/"&amp;TEXT(VLOOKUP(J16,'B.Sc. Software Engineering'!$A$9:$E$87,3,FALSE),0)&amp;"/"&amp;TEXT(VLOOKUP(J16,'B.Sc. Software Engineering'!$A$9:$E$87,4,FALSE),0),50),IF(Formular!$E$7='M.Sc. Software and Network Engi'!$H$1,LEFT(TEXT(VLOOKUP(J16,'M.Sc. Software and Network Engi'!$A$8:$E$63,2,FALSE),0)&amp;"/"&amp;TEXT(VLOOKUP(J16,'M.Sc. Software and Network Engi'!$A$8:$E$63,3,FALSE),0)&amp;"/"&amp;TEXT(VLOOKUP(J16,'M.Sc. Software and Network Engi'!$A$8:$E$63,4,FALSE),0),50))),"")</f>
        <v/>
      </c>
      <c r="L16" s="38" t="s">
        <v>29</v>
      </c>
      <c r="M16" s="5" t="str">
        <f>IF(OR(J16="",L16="A",L16="B",L16="C",L16="D"),"",IF(J16&gt;0,IF(Formular!$E$7='B.Sc. Software Engineering'!$H$1,VLOOKUP(Formular!J16,'B.Sc. Software Engineering'!$A$9:$E$87,5,FALSE),IF(Formular!$E$7='M.Sc. Software and Network Engi'!$H$1,VLOOKUP(Formular!J16,'M.Sc. Software and Network Engi'!$A$8:$E$63,5,FALSE))),""))</f>
        <v/>
      </c>
      <c r="N16" s="36"/>
      <c r="O16" s="2"/>
    </row>
    <row r="17" spans="2:15" x14ac:dyDescent="0.25">
      <c r="B17" s="69"/>
      <c r="C17" s="70"/>
      <c r="D17" s="38"/>
      <c r="E17" s="7"/>
      <c r="F17" s="8"/>
      <c r="G17" s="35"/>
      <c r="H17" s="33"/>
      <c r="I17" s="12" t="str">
        <f>LEFT(IF(H17&gt;0,IF($E$7='B.Sc. Software Engineering'!$H$1,VLOOKUP(Formular!H17,'B.Sc. Software Engineering'!$A$9:$E$87,4,FALSE),IF($E$7='M.Sc. Software and Network Engi'!$H$1,VLOOKUP(Formular!H17,'M.Sc. Software and Network Engi'!$A$8:$E$63,4,FALSE))),""),45)</f>
        <v/>
      </c>
      <c r="J17" s="9"/>
      <c r="K17" s="13" t="str">
        <f>IF(J17&gt;0,IF(Formular!$E$7='B.Sc. Software Engineering'!$H$1,LEFT(TEXT(VLOOKUP(J17,'B.Sc. Software Engineering'!$A$9:$E$87,2,FALSE),0)&amp;"/"&amp;TEXT(VLOOKUP(J17,'B.Sc. Software Engineering'!$A$9:$E$87,3,FALSE),0)&amp;"/"&amp;TEXT(VLOOKUP(J17,'B.Sc. Software Engineering'!$A$9:$E$87,4,FALSE),0),50),IF(Formular!$E$7='M.Sc. Software and Network Engi'!$H$1,LEFT(TEXT(VLOOKUP(J17,'M.Sc. Software and Network Engi'!$A$8:$E$63,2,FALSE),0)&amp;"/"&amp;TEXT(VLOOKUP(J17,'M.Sc. Software and Network Engi'!$A$8:$E$63,3,FALSE),0)&amp;"/"&amp;TEXT(VLOOKUP(J17,'M.Sc. Software and Network Engi'!$A$8:$E$63,4,FALSE),0),50))),"")</f>
        <v/>
      </c>
      <c r="L17" s="38" t="s">
        <v>29</v>
      </c>
      <c r="M17" s="5" t="str">
        <f>IF(OR(J17="",L17="A",L17="B",L17="C",L17="D"),"",IF(J17&gt;0,IF(Formular!$E$7='B.Sc. Software Engineering'!$H$1,VLOOKUP(Formular!J17,'B.Sc. Software Engineering'!$A$9:$E$87,5,FALSE),IF(Formular!$E$7='M.Sc. Software and Network Engi'!$H$1,VLOOKUP(Formular!J17,'M.Sc. Software and Network Engi'!$A$8:$E$63,5,FALSE))),""))</f>
        <v/>
      </c>
      <c r="N17" s="36"/>
      <c r="O17" s="2"/>
    </row>
    <row r="18" spans="2:15" x14ac:dyDescent="0.25">
      <c r="B18" s="69"/>
      <c r="C18" s="70"/>
      <c r="D18" s="38"/>
      <c r="E18" s="7"/>
      <c r="F18" s="8"/>
      <c r="G18" s="35"/>
      <c r="H18" s="33"/>
      <c r="I18" s="12" t="str">
        <f>LEFT(IF(H18&gt;0,IF($E$7='B.Sc. Software Engineering'!$H$1,VLOOKUP(Formular!H18,'B.Sc. Software Engineering'!$A$9:$E$87,4,FALSE),IF($E$7='M.Sc. Software and Network Engi'!$H$1,VLOOKUP(Formular!H18,'M.Sc. Software and Network Engi'!$A$8:$E$63,4,FALSE))),""),45)</f>
        <v/>
      </c>
      <c r="J18" s="9"/>
      <c r="K18" s="13" t="str">
        <f>IF(J18&gt;0,IF(Formular!$E$7='B.Sc. Software Engineering'!$H$1,LEFT(TEXT(VLOOKUP(J18,'B.Sc. Software Engineering'!$A$9:$E$87,2,FALSE),0)&amp;"/"&amp;TEXT(VLOOKUP(J18,'B.Sc. Software Engineering'!$A$9:$E$87,3,FALSE),0)&amp;"/"&amp;TEXT(VLOOKUP(J18,'B.Sc. Software Engineering'!$A$9:$E$87,4,FALSE),0),50),IF(Formular!$E$7='M.Sc. Software and Network Engi'!$H$1,LEFT(TEXT(VLOOKUP(J18,'M.Sc. Software and Network Engi'!$A$8:$E$63,2,FALSE),0)&amp;"/"&amp;TEXT(VLOOKUP(J18,'M.Sc. Software and Network Engi'!$A$8:$E$63,3,FALSE),0)&amp;"/"&amp;TEXT(VLOOKUP(J18,'M.Sc. Software and Network Engi'!$A$8:$E$63,4,FALSE),0),50))),"")</f>
        <v/>
      </c>
      <c r="L18" s="38" t="s">
        <v>29</v>
      </c>
      <c r="M18" s="5" t="str">
        <f>IF(OR(J18="",L18="A",L18="B",L18="C",L18="D"),"",IF(J18&gt;0,IF(Formular!$E$7='B.Sc. Software Engineering'!$H$1,VLOOKUP(Formular!J18,'B.Sc. Software Engineering'!$A$9:$E$87,5,FALSE),IF(Formular!$E$7='M.Sc. Software and Network Engi'!$H$1,VLOOKUP(Formular!J18,'M.Sc. Software and Network Engi'!$A$8:$E$63,5,FALSE))),""))</f>
        <v/>
      </c>
      <c r="N18" s="36"/>
      <c r="O18" s="2"/>
    </row>
    <row r="19" spans="2:15" x14ac:dyDescent="0.25">
      <c r="B19" s="69"/>
      <c r="C19" s="70"/>
      <c r="D19" s="38"/>
      <c r="E19" s="7"/>
      <c r="F19" s="8"/>
      <c r="G19" s="35"/>
      <c r="H19" s="33"/>
      <c r="I19" s="12" t="str">
        <f>LEFT(IF(H19&gt;0,IF($E$7='B.Sc. Software Engineering'!$H$1,VLOOKUP(Formular!H19,'B.Sc. Software Engineering'!$A$9:$E$87,4,FALSE),IF($E$7='M.Sc. Software and Network Engi'!$H$1,VLOOKUP(Formular!H19,'M.Sc. Software and Network Engi'!$A$8:$E$63,4,FALSE))),""),45)</f>
        <v/>
      </c>
      <c r="J19" s="9"/>
      <c r="K19" s="13" t="str">
        <f>IF(J19&gt;0,IF(Formular!$E$7='B.Sc. Software Engineering'!$H$1,LEFT(TEXT(VLOOKUP(J19,'B.Sc. Software Engineering'!$A$9:$E$87,2,FALSE),0)&amp;"/"&amp;TEXT(VLOOKUP(J19,'B.Sc. Software Engineering'!$A$9:$E$87,3,FALSE),0)&amp;"/"&amp;TEXT(VLOOKUP(J19,'B.Sc. Software Engineering'!$A$9:$E$87,4,FALSE),0),50),IF(Formular!$E$7='M.Sc. Software and Network Engi'!$H$1,LEFT(TEXT(VLOOKUP(J19,'M.Sc. Software and Network Engi'!$A$8:$E$63,2,FALSE),0)&amp;"/"&amp;TEXT(VLOOKUP(J19,'M.Sc. Software and Network Engi'!$A$8:$E$63,3,FALSE),0)&amp;"/"&amp;TEXT(VLOOKUP(J19,'M.Sc. Software and Network Engi'!$A$8:$E$63,4,FALSE),0),50))),"")</f>
        <v/>
      </c>
      <c r="L19" s="38" t="s">
        <v>29</v>
      </c>
      <c r="M19" s="5" t="str">
        <f>IF(OR(J19="",L19="A",L19="B",L19="C",L19="D"),"",IF(J19&gt;0,IF(Formular!$E$7='B.Sc. Software Engineering'!$H$1,VLOOKUP(Formular!J19,'B.Sc. Software Engineering'!$A$9:$E$87,5,FALSE),IF(Formular!$E$7='M.Sc. Software and Network Engi'!$H$1,VLOOKUP(Formular!J19,'M.Sc. Software and Network Engi'!$A$8:$E$63,5,FALSE))),""))</f>
        <v/>
      </c>
      <c r="N19" s="36"/>
      <c r="O19" s="2"/>
    </row>
    <row r="20" spans="2:15" x14ac:dyDescent="0.25">
      <c r="B20" s="69"/>
      <c r="C20" s="70"/>
      <c r="D20" s="38"/>
      <c r="E20" s="7"/>
      <c r="F20" s="8"/>
      <c r="G20" s="35"/>
      <c r="H20" s="33"/>
      <c r="I20" s="12" t="str">
        <f>LEFT(IF(H20&gt;0,IF($E$7='B.Sc. Software Engineering'!$H$1,VLOOKUP(Formular!H20,'B.Sc. Software Engineering'!$A$9:$E$87,4,FALSE),IF($E$7='M.Sc. Software and Network Engi'!$H$1,VLOOKUP(Formular!H20,'M.Sc. Software and Network Engi'!$A$8:$E$63,4,FALSE))),""),45)</f>
        <v/>
      </c>
      <c r="J20" s="9"/>
      <c r="K20" s="13" t="str">
        <f>IF(J20&gt;0,IF(Formular!$E$7='B.Sc. Software Engineering'!$H$1,LEFT(TEXT(VLOOKUP(J20,'B.Sc. Software Engineering'!$A$9:$E$87,2,FALSE),0)&amp;"/"&amp;TEXT(VLOOKUP(J20,'B.Sc. Software Engineering'!$A$9:$E$87,3,FALSE),0)&amp;"/"&amp;TEXT(VLOOKUP(J20,'B.Sc. Software Engineering'!$A$9:$E$87,4,FALSE),0),50),IF(Formular!$E$7='M.Sc. Software and Network Engi'!$H$1,LEFT(TEXT(VLOOKUP(J20,'M.Sc. Software and Network Engi'!$A$8:$E$63,2,FALSE),0)&amp;"/"&amp;TEXT(VLOOKUP(J20,'M.Sc. Software and Network Engi'!$A$8:$E$63,3,FALSE),0)&amp;"/"&amp;TEXT(VLOOKUP(J20,'M.Sc. Software and Network Engi'!$A$8:$E$63,4,FALSE),0),50))),"")</f>
        <v/>
      </c>
      <c r="L20" s="38" t="s">
        <v>29</v>
      </c>
      <c r="M20" s="5" t="str">
        <f>IF(OR(J20="",L20="A",L20="B",L20="C",L20="D"),"",IF(J20&gt;0,IF(Formular!$E$7='B.Sc. Software Engineering'!$H$1,VLOOKUP(Formular!J20,'B.Sc. Software Engineering'!$A$9:$E$87,5,FALSE),IF(Formular!$E$7='M.Sc. Software and Network Engi'!$H$1,VLOOKUP(Formular!J20,'M.Sc. Software and Network Engi'!$A$8:$E$63,5,FALSE))),""))</f>
        <v/>
      </c>
      <c r="N20" s="36"/>
      <c r="O20" s="2"/>
    </row>
    <row r="21" spans="2:15" x14ac:dyDescent="0.25">
      <c r="B21" s="69"/>
      <c r="C21" s="70"/>
      <c r="D21" s="38"/>
      <c r="E21" s="7"/>
      <c r="F21" s="8"/>
      <c r="G21" s="35"/>
      <c r="H21" s="33"/>
      <c r="I21" s="12" t="str">
        <f>LEFT(IF(H21&gt;0,IF($E$7='B.Sc. Software Engineering'!$H$1,VLOOKUP(Formular!H21,'B.Sc. Software Engineering'!$A$9:$E$87,4,FALSE),IF($E$7='M.Sc. Software and Network Engi'!$H$1,VLOOKUP(Formular!H21,'M.Sc. Software and Network Engi'!$A$8:$E$63,4,FALSE))),""),45)</f>
        <v/>
      </c>
      <c r="J21" s="9"/>
      <c r="K21" s="13" t="str">
        <f>IF(J21&gt;0,IF(Formular!$E$7='B.Sc. Software Engineering'!$H$1,LEFT(TEXT(VLOOKUP(J21,'B.Sc. Software Engineering'!$A$9:$E$87,2,FALSE),0)&amp;"/"&amp;TEXT(VLOOKUP(J21,'B.Sc. Software Engineering'!$A$9:$E$87,3,FALSE),0)&amp;"/"&amp;TEXT(VLOOKUP(J21,'B.Sc. Software Engineering'!$A$9:$E$87,4,FALSE),0),50),IF(Formular!$E$7='M.Sc. Software and Network Engi'!$H$1,LEFT(TEXT(VLOOKUP(J21,'M.Sc. Software and Network Engi'!$A$8:$E$63,2,FALSE),0)&amp;"/"&amp;TEXT(VLOOKUP(J21,'M.Sc. Software and Network Engi'!$A$8:$E$63,3,FALSE),0)&amp;"/"&amp;TEXT(VLOOKUP(J21,'M.Sc. Software and Network Engi'!$A$8:$E$63,4,FALSE),0),50))),"")</f>
        <v/>
      </c>
      <c r="L21" s="38" t="s">
        <v>29</v>
      </c>
      <c r="M21" s="5" t="str">
        <f>IF(OR(J21="",L21="A",L21="B",L21="C",L21="D"),"",IF(J21&gt;0,IF(Formular!$E$7='B.Sc. Software Engineering'!$H$1,VLOOKUP(Formular!J21,'B.Sc. Software Engineering'!$A$9:$E$87,5,FALSE),IF(Formular!$E$7='M.Sc. Software and Network Engi'!$H$1,VLOOKUP(Formular!J21,'M.Sc. Software and Network Engi'!$A$8:$E$63,5,FALSE))),""))</f>
        <v/>
      </c>
      <c r="N21" s="36"/>
      <c r="O21" s="2"/>
    </row>
    <row r="22" spans="2:15" x14ac:dyDescent="0.25">
      <c r="B22" s="69"/>
      <c r="C22" s="70"/>
      <c r="D22" s="38"/>
      <c r="E22" s="7"/>
      <c r="F22" s="8"/>
      <c r="G22" s="35"/>
      <c r="H22" s="33"/>
      <c r="I22" s="12" t="str">
        <f>LEFT(IF(H22&gt;0,IF($E$7='B.Sc. Software Engineering'!$H$1,VLOOKUP(Formular!H22,'B.Sc. Software Engineering'!$A$9:$E$87,4,FALSE),IF($E$7='M.Sc. Software and Network Engi'!$H$1,VLOOKUP(Formular!H22,'M.Sc. Software and Network Engi'!$A$8:$E$63,4,FALSE))),""),45)</f>
        <v/>
      </c>
      <c r="J22" s="9"/>
      <c r="K22" s="13" t="str">
        <f>IF(J22&gt;0,IF(Formular!$E$7='B.Sc. Software Engineering'!$H$1,LEFT(TEXT(VLOOKUP(J22,'B.Sc. Software Engineering'!$A$9:$E$87,2,FALSE),0)&amp;"/"&amp;TEXT(VLOOKUP(J22,'B.Sc. Software Engineering'!$A$9:$E$87,3,FALSE),0)&amp;"/"&amp;TEXT(VLOOKUP(J22,'B.Sc. Software Engineering'!$A$9:$E$87,4,FALSE),0),50),IF(Formular!$E$7='M.Sc. Software and Network Engi'!$H$1,LEFT(TEXT(VLOOKUP(J22,'M.Sc. Software and Network Engi'!$A$8:$E$63,2,FALSE),0)&amp;"/"&amp;TEXT(VLOOKUP(J22,'M.Sc. Software and Network Engi'!$A$8:$E$63,3,FALSE),0)&amp;"/"&amp;TEXT(VLOOKUP(J22,'M.Sc. Software and Network Engi'!$A$8:$E$63,4,FALSE),0),50))),"")</f>
        <v/>
      </c>
      <c r="L22" s="38" t="s">
        <v>29</v>
      </c>
      <c r="M22" s="5" t="str">
        <f>IF(OR(J22="",L22="A",L22="B",L22="C",L22="D"),"",IF(J22&gt;0,IF(Formular!$E$7='B.Sc. Software Engineering'!$H$1,VLOOKUP(Formular!J22,'B.Sc. Software Engineering'!$A$9:$E$87,5,FALSE),IF(Formular!$E$7='M.Sc. Software and Network Engi'!$H$1,VLOOKUP(Formular!J22,'M.Sc. Software and Network Engi'!$A$8:$E$63,5,FALSE))),""))</f>
        <v/>
      </c>
      <c r="N22" s="36"/>
      <c r="O22" s="2"/>
    </row>
    <row r="23" spans="2:15" x14ac:dyDescent="0.25">
      <c r="B23" s="69"/>
      <c r="C23" s="70"/>
      <c r="D23" s="38"/>
      <c r="E23" s="7"/>
      <c r="F23" s="8"/>
      <c r="G23" s="35"/>
      <c r="H23" s="33"/>
      <c r="I23" s="12" t="str">
        <f>LEFT(IF(H23&gt;0,IF($E$7='B.Sc. Software Engineering'!$H$1,VLOOKUP(Formular!H23,'B.Sc. Software Engineering'!$A$9:$E$87,4,FALSE),IF($E$7='M.Sc. Software and Network Engi'!$H$1,VLOOKUP(Formular!H23,'M.Sc. Software and Network Engi'!$A$8:$E$63,4,FALSE))),""),45)</f>
        <v/>
      </c>
      <c r="J23" s="9"/>
      <c r="K23" s="13" t="str">
        <f>IF(J23&gt;0,IF(Formular!$E$7='B.Sc. Software Engineering'!$H$1,LEFT(TEXT(VLOOKUP(J23,'B.Sc. Software Engineering'!$A$9:$E$87,2,FALSE),0)&amp;"/"&amp;TEXT(VLOOKUP(J23,'B.Sc. Software Engineering'!$A$9:$E$87,3,FALSE),0)&amp;"/"&amp;TEXT(VLOOKUP(J23,'B.Sc. Software Engineering'!$A$9:$E$87,4,FALSE),0),50),IF(Formular!$E$7='M.Sc. Software and Network Engi'!$H$1,LEFT(TEXT(VLOOKUP(J23,'M.Sc. Software and Network Engi'!$A$8:$E$63,2,FALSE),0)&amp;"/"&amp;TEXT(VLOOKUP(J23,'M.Sc. Software and Network Engi'!$A$8:$E$63,3,FALSE),0)&amp;"/"&amp;TEXT(VLOOKUP(J23,'M.Sc. Software and Network Engi'!$A$8:$E$63,4,FALSE),0),50))),"")</f>
        <v/>
      </c>
      <c r="L23" s="38" t="s">
        <v>29</v>
      </c>
      <c r="M23" s="5" t="str">
        <f>IF(OR(J23="",L23="A",L23="B",L23="C",L23="D"),"",IF(J23&gt;0,IF(Formular!$E$7='B.Sc. Software Engineering'!$H$1,VLOOKUP(Formular!J23,'B.Sc. Software Engineering'!$A$9:$E$87,5,FALSE),IF(Formular!$E$7='M.Sc. Software and Network Engi'!$H$1,VLOOKUP(Formular!J23,'M.Sc. Software and Network Engi'!$A$8:$E$63,5,FALSE))),""))</f>
        <v/>
      </c>
      <c r="N23" s="36"/>
      <c r="O23" s="2"/>
    </row>
    <row r="24" spans="2:15" x14ac:dyDescent="0.25">
      <c r="B24" s="69"/>
      <c r="C24" s="70"/>
      <c r="D24" s="38"/>
      <c r="E24" s="7"/>
      <c r="F24" s="8"/>
      <c r="G24" s="35"/>
      <c r="H24" s="33"/>
      <c r="I24" s="12" t="str">
        <f>LEFT(IF(H24&gt;0,IF($E$7='B.Sc. Software Engineering'!$H$1,VLOOKUP(Formular!H24,'B.Sc. Software Engineering'!$A$9:$E$87,4,FALSE),IF($E$7='M.Sc. Software and Network Engi'!$H$1,VLOOKUP(Formular!H24,'M.Sc. Software and Network Engi'!$A$8:$E$63,4,FALSE))),""),45)</f>
        <v/>
      </c>
      <c r="J24" s="9"/>
      <c r="K24" s="13" t="str">
        <f>IF(J24&gt;0,IF(Formular!$E$7='B.Sc. Software Engineering'!$H$1,LEFT(TEXT(VLOOKUP(J24,'B.Sc. Software Engineering'!$A$9:$E$87,2,FALSE),0)&amp;"/"&amp;TEXT(VLOOKUP(J24,'B.Sc. Software Engineering'!$A$9:$E$87,3,FALSE),0)&amp;"/"&amp;TEXT(VLOOKUP(J24,'B.Sc. Software Engineering'!$A$9:$E$87,4,FALSE),0),50),IF(Formular!$E$7='M.Sc. Software and Network Engi'!$H$1,LEFT(TEXT(VLOOKUP(J24,'M.Sc. Software and Network Engi'!$A$8:$E$63,2,FALSE),0)&amp;"/"&amp;TEXT(VLOOKUP(J24,'M.Sc. Software and Network Engi'!$A$8:$E$63,3,FALSE),0)&amp;"/"&amp;TEXT(VLOOKUP(J24,'M.Sc. Software and Network Engi'!$A$8:$E$63,4,FALSE),0),50))),"")</f>
        <v/>
      </c>
      <c r="L24" s="38" t="s">
        <v>29</v>
      </c>
      <c r="M24" s="5" t="str">
        <f>IF(OR(J24="",L24="A",L24="B",L24="C",L24="D"),"",IF(J24&gt;0,IF(Formular!$E$7='B.Sc. Software Engineering'!$H$1,VLOOKUP(Formular!J24,'B.Sc. Software Engineering'!$A$9:$E$87,5,FALSE),IF(Formular!$E$7='M.Sc. Software and Network Engi'!$H$1,VLOOKUP(Formular!J24,'M.Sc. Software and Network Engi'!$A$8:$E$63,5,FALSE))),""))</f>
        <v/>
      </c>
      <c r="N24" s="36"/>
      <c r="O24" s="2"/>
    </row>
    <row r="25" spans="2:15" x14ac:dyDescent="0.25">
      <c r="B25" s="69"/>
      <c r="C25" s="70"/>
      <c r="D25" s="38"/>
      <c r="E25" s="7"/>
      <c r="F25" s="8"/>
      <c r="G25" s="35"/>
      <c r="H25" s="33"/>
      <c r="I25" s="12" t="str">
        <f>LEFT(IF(H25&gt;0,IF($E$7='B.Sc. Software Engineering'!$H$1,VLOOKUP(Formular!H25,'B.Sc. Software Engineering'!$A$9:$E$87,4,FALSE),IF($E$7='M.Sc. Software and Network Engi'!$H$1,VLOOKUP(Formular!H25,'M.Sc. Software and Network Engi'!$A$8:$E$63,4,FALSE))),""),45)</f>
        <v/>
      </c>
      <c r="J25" s="9"/>
      <c r="K25" s="13" t="str">
        <f>IF(J25&gt;0,IF(Formular!$E$7='B.Sc. Software Engineering'!$H$1,LEFT(TEXT(VLOOKUP(J25,'B.Sc. Software Engineering'!$A$9:$E$87,2,FALSE),0)&amp;"/"&amp;TEXT(VLOOKUP(J25,'B.Sc. Software Engineering'!$A$9:$E$87,3,FALSE),0)&amp;"/"&amp;TEXT(VLOOKUP(J25,'B.Sc. Software Engineering'!$A$9:$E$87,4,FALSE),0),50),IF(Formular!$E$7='M.Sc. Software and Network Engi'!$H$1,LEFT(TEXT(VLOOKUP(J25,'M.Sc. Software and Network Engi'!$A$8:$E$63,2,FALSE),0)&amp;"/"&amp;TEXT(VLOOKUP(J25,'M.Sc. Software and Network Engi'!$A$8:$E$63,3,FALSE),0)&amp;"/"&amp;TEXT(VLOOKUP(J25,'M.Sc. Software and Network Engi'!$A$8:$E$63,4,FALSE),0),50))),"")</f>
        <v/>
      </c>
      <c r="L25" s="38" t="s">
        <v>29</v>
      </c>
      <c r="M25" s="5" t="str">
        <f>IF(OR(J25="",L25="A",L25="B",L25="C",L25="D"),"",IF(J25&gt;0,IF(Formular!$E$7='B.Sc. Software Engineering'!$H$1,VLOOKUP(Formular!J25,'B.Sc. Software Engineering'!$A$9:$E$87,5,FALSE),IF(Formular!$E$7='M.Sc. Software and Network Engi'!$H$1,VLOOKUP(Formular!J25,'M.Sc. Software and Network Engi'!$A$8:$E$63,5,FALSE))),""))</f>
        <v/>
      </c>
      <c r="N25" s="36"/>
      <c r="O25" s="2"/>
    </row>
    <row r="26" spans="2:15" x14ac:dyDescent="0.25">
      <c r="B26" s="69"/>
      <c r="C26" s="70"/>
      <c r="D26" s="38"/>
      <c r="E26" s="7"/>
      <c r="F26" s="8"/>
      <c r="G26" s="35"/>
      <c r="H26" s="33"/>
      <c r="I26" s="12" t="str">
        <f>LEFT(IF(H26&gt;0,IF($E$7='B.Sc. Software Engineering'!$H$1,VLOOKUP(Formular!H26,'B.Sc. Software Engineering'!$A$9:$E$87,4,FALSE),IF($E$7='M.Sc. Software and Network Engi'!$H$1,VLOOKUP(Formular!H26,'M.Sc. Software and Network Engi'!$A$8:$E$63,4,FALSE))),""),45)</f>
        <v/>
      </c>
      <c r="J26" s="9"/>
      <c r="K26" s="13" t="str">
        <f>IF(J26&gt;0,IF(Formular!$E$7='B.Sc. Software Engineering'!$H$1,LEFT(TEXT(VLOOKUP(J26,'B.Sc. Software Engineering'!$A$9:$E$87,2,FALSE),0)&amp;"/"&amp;TEXT(VLOOKUP(J26,'B.Sc. Software Engineering'!$A$9:$E$87,3,FALSE),0)&amp;"/"&amp;TEXT(VLOOKUP(J26,'B.Sc. Software Engineering'!$A$9:$E$87,4,FALSE),0),50),IF(Formular!$E$7='M.Sc. Software and Network Engi'!$H$1,LEFT(TEXT(VLOOKUP(J26,'M.Sc. Software and Network Engi'!$A$8:$E$63,2,FALSE),0)&amp;"/"&amp;TEXT(VLOOKUP(J26,'M.Sc. Software and Network Engi'!$A$8:$E$63,3,FALSE),0)&amp;"/"&amp;TEXT(VLOOKUP(J26,'M.Sc. Software and Network Engi'!$A$8:$E$63,4,FALSE),0),50))),"")</f>
        <v/>
      </c>
      <c r="L26" s="38" t="s">
        <v>29</v>
      </c>
      <c r="M26" s="5" t="str">
        <f>IF(OR(J26="",L26="A",L26="B",L26="C",L26="D"),"",IF(J26&gt;0,IF(Formular!$E$7='B.Sc. Software Engineering'!$H$1,VLOOKUP(Formular!J26,'B.Sc. Software Engineering'!$A$9:$E$87,5,FALSE),IF(Formular!$E$7='M.Sc. Software and Network Engi'!$H$1,VLOOKUP(Formular!J26,'M.Sc. Software and Network Engi'!$A$8:$E$63,5,FALSE))),""))</f>
        <v/>
      </c>
      <c r="N26" s="36"/>
      <c r="O26" s="2"/>
    </row>
    <row r="27" spans="2:15" x14ac:dyDescent="0.25">
      <c r="B27" s="69"/>
      <c r="C27" s="70"/>
      <c r="D27" s="38"/>
      <c r="E27" s="7"/>
      <c r="F27" s="8"/>
      <c r="G27" s="35"/>
      <c r="H27" s="33"/>
      <c r="I27" s="12" t="str">
        <f>LEFT(IF(H27&gt;0,IF($E$7='B.Sc. Software Engineering'!$H$1,VLOOKUP(Formular!H27,'B.Sc. Software Engineering'!$A$9:$E$87,4,FALSE),IF($E$7='M.Sc. Software and Network Engi'!$H$1,VLOOKUP(Formular!H27,'M.Sc. Software and Network Engi'!$A$8:$E$63,4,FALSE))),""),45)</f>
        <v/>
      </c>
      <c r="J27" s="9"/>
      <c r="K27" s="13" t="str">
        <f>IF(J27&gt;0,IF(Formular!$E$7='B.Sc. Software Engineering'!$H$1,LEFT(TEXT(VLOOKUP(J27,'B.Sc. Software Engineering'!$A$9:$E$87,2,FALSE),0)&amp;"/"&amp;TEXT(VLOOKUP(J27,'B.Sc. Software Engineering'!$A$9:$E$87,3,FALSE),0)&amp;"/"&amp;TEXT(VLOOKUP(J27,'B.Sc. Software Engineering'!$A$9:$E$87,4,FALSE),0),50),IF(Formular!$E$7='M.Sc. Software and Network Engi'!$H$1,LEFT(TEXT(VLOOKUP(J27,'M.Sc. Software and Network Engi'!$A$8:$E$63,2,FALSE),0)&amp;"/"&amp;TEXT(VLOOKUP(J27,'M.Sc. Software and Network Engi'!$A$8:$E$63,3,FALSE),0)&amp;"/"&amp;TEXT(VLOOKUP(J27,'M.Sc. Software and Network Engi'!$A$8:$E$63,4,FALSE),0),50))),"")</f>
        <v/>
      </c>
      <c r="L27" s="38" t="s">
        <v>29</v>
      </c>
      <c r="M27" s="5" t="str">
        <f>IF(OR(J27="",L27="A",L27="B",L27="C",L27="D"),"",IF(J27&gt;0,IF(Formular!$E$7='B.Sc. Software Engineering'!$H$1,VLOOKUP(Formular!J27,'B.Sc. Software Engineering'!$A$9:$E$87,5,FALSE),IF(Formular!$E$7='M.Sc. Software and Network Engi'!$H$1,VLOOKUP(Formular!J27,'M.Sc. Software and Network Engi'!$A$8:$E$63,5,FALSE))),""))</f>
        <v/>
      </c>
      <c r="N27" s="36"/>
      <c r="O27" s="2"/>
    </row>
    <row r="28" spans="2:15" x14ac:dyDescent="0.25">
      <c r="B28" s="69"/>
      <c r="C28" s="70"/>
      <c r="D28" s="38"/>
      <c r="E28" s="7"/>
      <c r="F28" s="8"/>
      <c r="G28" s="35"/>
      <c r="H28" s="33"/>
      <c r="I28" s="12" t="str">
        <f>LEFT(IF(H28&gt;0,IF($E$7='B.Sc. Software Engineering'!$H$1,VLOOKUP(Formular!H28,'B.Sc. Software Engineering'!$A$9:$E$87,4,FALSE),IF($E$7='M.Sc. Software and Network Engi'!$H$1,VLOOKUP(Formular!H28,'M.Sc. Software and Network Engi'!$A$8:$E$63,4,FALSE))),""),45)</f>
        <v/>
      </c>
      <c r="J28" s="9"/>
      <c r="K28" s="13" t="str">
        <f>IF(J28&gt;0,IF(Formular!$E$7='B.Sc. Software Engineering'!$H$1,LEFT(TEXT(VLOOKUP(J28,'B.Sc. Software Engineering'!$A$9:$E$87,2,FALSE),0)&amp;"/"&amp;TEXT(VLOOKUP(J28,'B.Sc. Software Engineering'!$A$9:$E$87,3,FALSE),0)&amp;"/"&amp;TEXT(VLOOKUP(J28,'B.Sc. Software Engineering'!$A$9:$E$87,4,FALSE),0),50),IF(Formular!$E$7='M.Sc. Software and Network Engi'!$H$1,LEFT(TEXT(VLOOKUP(J28,'M.Sc. Software and Network Engi'!$A$8:$E$63,2,FALSE),0)&amp;"/"&amp;TEXT(VLOOKUP(J28,'M.Sc. Software and Network Engi'!$A$8:$E$63,3,FALSE),0)&amp;"/"&amp;TEXT(VLOOKUP(J28,'M.Sc. Software and Network Engi'!$A$8:$E$63,4,FALSE),0),50))),"")</f>
        <v/>
      </c>
      <c r="L28" s="38" t="s">
        <v>29</v>
      </c>
      <c r="M28" s="5" t="str">
        <f>IF(OR(J28="",L28="A",L28="B",L28="C",L28="D"),"",IF(J28&gt;0,IF(Formular!$E$7='B.Sc. Software Engineering'!$H$1,VLOOKUP(Formular!J28,'B.Sc. Software Engineering'!$A$9:$E$87,5,FALSE),IF(Formular!$E$7='M.Sc. Software and Network Engi'!$H$1,VLOOKUP(Formular!J28,'M.Sc. Software and Network Engi'!$A$8:$E$63,5,FALSE))),""))</f>
        <v/>
      </c>
      <c r="N28" s="36"/>
      <c r="O28" s="2"/>
    </row>
    <row r="29" spans="2:15" x14ac:dyDescent="0.25">
      <c r="B29" s="69"/>
      <c r="C29" s="70"/>
      <c r="D29" s="38"/>
      <c r="E29" s="7"/>
      <c r="F29" s="8"/>
      <c r="G29" s="35"/>
      <c r="H29" s="33"/>
      <c r="I29" s="12" t="str">
        <f>LEFT(IF(H29&gt;0,IF($E$7='B.Sc. Software Engineering'!$H$1,VLOOKUP(Formular!H29,'B.Sc. Software Engineering'!$A$9:$E$87,4,FALSE),IF($E$7='M.Sc. Software and Network Engi'!$H$1,VLOOKUP(Formular!H29,'M.Sc. Software and Network Engi'!$A$8:$E$63,4,FALSE))),""),45)</f>
        <v/>
      </c>
      <c r="J29" s="9"/>
      <c r="K29" s="13" t="str">
        <f>IF(J29&gt;0,IF(Formular!$E$7='B.Sc. Software Engineering'!$H$1,LEFT(TEXT(VLOOKUP(J29,'B.Sc. Software Engineering'!$A$9:$E$87,2,FALSE),0)&amp;"/"&amp;TEXT(VLOOKUP(J29,'B.Sc. Software Engineering'!$A$9:$E$87,3,FALSE),0)&amp;"/"&amp;TEXT(VLOOKUP(J29,'B.Sc. Software Engineering'!$A$9:$E$87,4,FALSE),0),50),IF(Formular!$E$7='M.Sc. Software and Network Engi'!$H$1,LEFT(TEXT(VLOOKUP(J29,'M.Sc. Software and Network Engi'!$A$8:$E$63,2,FALSE),0)&amp;"/"&amp;TEXT(VLOOKUP(J29,'M.Sc. Software and Network Engi'!$A$8:$E$63,3,FALSE),0)&amp;"/"&amp;TEXT(VLOOKUP(J29,'M.Sc. Software and Network Engi'!$A$8:$E$63,4,FALSE),0),50))),"")</f>
        <v/>
      </c>
      <c r="L29" s="38" t="s">
        <v>29</v>
      </c>
      <c r="M29" s="5" t="str">
        <f>IF(OR(J29="",L29="A",L29="B",L29="C",L29="D"),"",IF(J29&gt;0,IF(Formular!$E$7='B.Sc. Software Engineering'!$H$1,VLOOKUP(Formular!J29,'B.Sc. Software Engineering'!$A$9:$E$87,5,FALSE),IF(Formular!$E$7='M.Sc. Software and Network Engi'!$H$1,VLOOKUP(Formular!J29,'M.Sc. Software and Network Engi'!$A$8:$E$63,5,FALSE))),""))</f>
        <v/>
      </c>
      <c r="N29" s="36"/>
      <c r="O29" s="2"/>
    </row>
    <row r="30" spans="2:15" x14ac:dyDescent="0.25">
      <c r="B30" s="69"/>
      <c r="C30" s="70"/>
      <c r="D30" s="38"/>
      <c r="E30" s="7"/>
      <c r="F30" s="8"/>
      <c r="G30" s="35"/>
      <c r="H30" s="33"/>
      <c r="I30" s="12" t="str">
        <f>LEFT(IF(H30&gt;0,IF($E$7='B.Sc. Software Engineering'!$H$1,VLOOKUP(Formular!H30,'B.Sc. Software Engineering'!$A$9:$E$87,4,FALSE),IF($E$7='M.Sc. Software and Network Engi'!$H$1,VLOOKUP(Formular!H30,'M.Sc. Software and Network Engi'!$A$8:$E$63,4,FALSE))),""),45)</f>
        <v/>
      </c>
      <c r="J30" s="9"/>
      <c r="K30" s="13" t="str">
        <f>IF(J30&gt;0,IF(Formular!$E$7='B.Sc. Software Engineering'!$H$1,LEFT(TEXT(VLOOKUP(J30,'B.Sc. Software Engineering'!$A$9:$E$87,2,FALSE),0)&amp;"/"&amp;TEXT(VLOOKUP(J30,'B.Sc. Software Engineering'!$A$9:$E$87,3,FALSE),0)&amp;"/"&amp;TEXT(VLOOKUP(J30,'B.Sc. Software Engineering'!$A$9:$E$87,4,FALSE),0),50),IF(Formular!$E$7='M.Sc. Software and Network Engi'!$H$1,LEFT(TEXT(VLOOKUP(J30,'M.Sc. Software and Network Engi'!$A$8:$E$63,2,FALSE),0)&amp;"/"&amp;TEXT(VLOOKUP(J30,'M.Sc. Software and Network Engi'!$A$8:$E$63,3,FALSE),0)&amp;"/"&amp;TEXT(VLOOKUP(J30,'M.Sc. Software and Network Engi'!$A$8:$E$63,4,FALSE),0),50))),"")</f>
        <v/>
      </c>
      <c r="L30" s="38" t="s">
        <v>29</v>
      </c>
      <c r="M30" s="5" t="str">
        <f>IF(OR(J30="",L30="A",L30="B",L30="C",L30="D"),"",IF(J30&gt;0,IF(Formular!$E$7='B.Sc. Software Engineering'!$H$1,VLOOKUP(Formular!J30,'B.Sc. Software Engineering'!$A$9:$E$87,5,FALSE),IF(Formular!$E$7='M.Sc. Software and Network Engi'!$H$1,VLOOKUP(Formular!J30,'M.Sc. Software and Network Engi'!$A$8:$E$63,5,FALSE))),""))</f>
        <v/>
      </c>
      <c r="N30" s="36"/>
      <c r="O30" s="2"/>
    </row>
    <row r="31" spans="2:15" ht="16.5" thickBot="1" x14ac:dyDescent="0.3">
      <c r="B31" s="69"/>
      <c r="C31" s="70"/>
      <c r="D31" s="38"/>
      <c r="E31" s="7"/>
      <c r="F31" s="8"/>
      <c r="G31" s="35"/>
      <c r="H31" s="33"/>
      <c r="I31" s="12" t="str">
        <f>LEFT(IF(H31&gt;0,IF($E$7='B.Sc. Software Engineering'!$H$1,VLOOKUP(Formular!H31,'B.Sc. Software Engineering'!$A$9:$E$87,4,FALSE),IF($E$7='M.Sc. Software and Network Engi'!$H$1,VLOOKUP(Formular!H31,'M.Sc. Software and Network Engi'!$A$8:$E$63,4,FALSE))),""),45)</f>
        <v/>
      </c>
      <c r="J31" s="10"/>
      <c r="K31" s="13" t="str">
        <f>IF(J31&gt;0,IF(Formular!$E$7='B.Sc. Software Engineering'!$H$1,LEFT(TEXT(VLOOKUP(J31,'B.Sc. Software Engineering'!$A$9:$E$87,2,FALSE),0)&amp;"/"&amp;TEXT(VLOOKUP(J31,'B.Sc. Software Engineering'!$A$9:$E$87,3,FALSE),0)&amp;"/"&amp;TEXT(VLOOKUP(J31,'B.Sc. Software Engineering'!$A$9:$E$87,4,FALSE),0),50),IF(Formular!$E$7='M.Sc. Software and Network Engi'!$H$1,LEFT(TEXT(VLOOKUP(J31,'M.Sc. Software and Network Engi'!$A$8:$E$63,2,FALSE),0)&amp;"/"&amp;TEXT(VLOOKUP(J31,'M.Sc. Software and Network Engi'!$A$8:$E$63,3,FALSE),0)&amp;"/"&amp;TEXT(VLOOKUP(J31,'M.Sc. Software and Network Engi'!$A$8:$E$63,4,FALSE),0),50))),"")</f>
        <v/>
      </c>
      <c r="L31" s="38" t="s">
        <v>29</v>
      </c>
      <c r="M31" s="5" t="str">
        <f>IF(OR(J31="",L31="A",L31="B",L31="C",L31="D"),"",IF(J31&gt;0,IF(Formular!$E$7='B.Sc. Software Engineering'!$H$1,VLOOKUP(Formular!J31,'B.Sc. Software Engineering'!$A$9:$E$87,5,FALSE),IF(Formular!$E$7='M.Sc. Software and Network Engi'!$H$1,VLOOKUP(Formular!J31,'M.Sc. Software and Network Engi'!$A$8:$E$63,5,FALSE))),""))</f>
        <v/>
      </c>
      <c r="N31" s="37"/>
      <c r="O31" s="11"/>
    </row>
    <row r="32" spans="2:15" ht="33.75" customHeight="1" x14ac:dyDescent="0.25">
      <c r="B32" s="103" t="s">
        <v>37</v>
      </c>
      <c r="C32" s="104"/>
      <c r="D32" s="104"/>
      <c r="E32" s="104"/>
      <c r="F32" s="104"/>
      <c r="G32" s="104"/>
      <c r="H32" s="104"/>
      <c r="I32" s="105"/>
      <c r="J32" s="113" t="s">
        <v>5</v>
      </c>
      <c r="K32" s="114"/>
      <c r="L32" s="114"/>
      <c r="M32" s="22">
        <f>SUMIF($L$11:$L$31,"Ja",$M$11:$M$31)</f>
        <v>0</v>
      </c>
      <c r="N32" s="115" t="s">
        <v>27</v>
      </c>
      <c r="O32" s="116"/>
    </row>
    <row r="33" spans="2:15" ht="30" customHeight="1" x14ac:dyDescent="0.25">
      <c r="B33" s="106"/>
      <c r="C33" s="107"/>
      <c r="D33" s="107"/>
      <c r="E33" s="107"/>
      <c r="F33" s="107"/>
      <c r="G33" s="107"/>
      <c r="H33" s="107"/>
      <c r="I33" s="108"/>
      <c r="J33" s="95" t="s">
        <v>34</v>
      </c>
      <c r="K33" s="96"/>
      <c r="L33" s="97" t="str">
        <f>IF(M32*7/210&lt;0.5,"Bewerbung/Einschreibung in das 1. Fachsemester möglich.",IF(M32*7/210&lt;1.5,"Bewerbung/Einschreibung in das 2. Fachsemester möglich.",IF(M32*7/210&lt;2.5,"Bewerbung/Einschreibung in das 3. Fachsemester möglich.",IF(M32*7/210&lt;3.5,"Bewerbung/Einschreibung in das 4. Fachsemester möglich.",IF(M32*7/210&lt;4.5,"Bewerbung/Einschreibung in das 5. Fachsemester möglich.",IF(M32*7/210&lt;5.5,"Bewerbung/Einschreibung in das 6. Fachsemester möglich.",IF(M32*7/210&lt;6.5,"Bewerbung/Einschreibung in das 7. Fachsemester möglich.")))))))</f>
        <v>Bewerbung/Einschreibung in das 1. Fachsemester möglich.</v>
      </c>
      <c r="M33" s="98"/>
      <c r="N33" s="98"/>
      <c r="O33" s="99"/>
    </row>
    <row r="34" spans="2:15" ht="24.75" customHeight="1" thickBot="1" x14ac:dyDescent="0.3">
      <c r="B34" s="89" t="s">
        <v>38</v>
      </c>
      <c r="C34" s="90"/>
      <c r="D34" s="90"/>
      <c r="E34" s="90"/>
      <c r="F34" s="90"/>
      <c r="G34" s="90"/>
      <c r="H34" s="90"/>
      <c r="I34" s="91"/>
      <c r="J34" s="111" t="e">
        <f>+TEXT(M32,"0")&amp;" x "&amp;TEXT(O7,"0")&amp;" : "&amp;TEXT(O7*30,"000")&amp;" = "&amp;TEXT(M32/30,"0,0")&amp;" Semester"</f>
        <v>#VALUE!</v>
      </c>
      <c r="K34" s="112"/>
      <c r="L34" s="100"/>
      <c r="M34" s="101"/>
      <c r="N34" s="101"/>
      <c r="O34" s="102"/>
    </row>
    <row r="35" spans="2:15" ht="12.6" customHeight="1" x14ac:dyDescent="0.25">
      <c r="B35" s="23"/>
      <c r="E35" s="23"/>
      <c r="F35" s="23"/>
      <c r="G35" s="23"/>
      <c r="H35" s="23"/>
      <c r="I35" s="23"/>
      <c r="L35" s="21"/>
      <c r="M35" s="21"/>
      <c r="N35" s="21"/>
      <c r="O35" s="21"/>
    </row>
    <row r="36" spans="2:15" ht="15" customHeight="1" x14ac:dyDescent="0.25">
      <c r="B36" s="3" t="s">
        <v>55</v>
      </c>
      <c r="C36" s="3"/>
      <c r="D36" s="3"/>
      <c r="E36" s="3"/>
      <c r="F36" s="71" t="s">
        <v>44</v>
      </c>
      <c r="G36" s="71"/>
      <c r="H36" s="71"/>
      <c r="I36" s="71"/>
      <c r="J36" s="71" t="s">
        <v>45</v>
      </c>
      <c r="K36" s="71"/>
      <c r="L36" s="71"/>
      <c r="M36" s="71"/>
      <c r="N36" s="71"/>
      <c r="O36" s="3"/>
    </row>
    <row r="37" spans="2:15" ht="15" customHeight="1" x14ac:dyDescent="0.25">
      <c r="B37" s="3"/>
      <c r="C37" s="3"/>
      <c r="D37" s="3"/>
      <c r="E37" s="3"/>
      <c r="F37" s="71" t="s">
        <v>46</v>
      </c>
      <c r="G37" s="71"/>
      <c r="H37" s="71"/>
      <c r="I37" s="71"/>
      <c r="J37" s="71" t="s">
        <v>47</v>
      </c>
      <c r="K37" s="71"/>
      <c r="L37" s="71"/>
      <c r="M37" s="71"/>
      <c r="N37" s="71"/>
      <c r="O37" s="3"/>
    </row>
    <row r="38" spans="2:15" ht="7.5" customHeight="1" x14ac:dyDescent="0.25">
      <c r="O38" s="3"/>
    </row>
    <row r="39" spans="2:15" ht="15" customHeight="1" x14ac:dyDescent="0.25">
      <c r="B39" s="71" t="s">
        <v>56</v>
      </c>
      <c r="C39" s="71"/>
      <c r="D39" s="71"/>
      <c r="O39" s="3"/>
    </row>
    <row r="40" spans="2:15" ht="15" customHeight="1" x14ac:dyDescent="0.25">
      <c r="B40" t="s">
        <v>51</v>
      </c>
      <c r="C40" s="140" t="s">
        <v>52</v>
      </c>
      <c r="D40" s="140"/>
      <c r="E40" s="140" t="s">
        <v>59</v>
      </c>
      <c r="F40" s="140"/>
      <c r="G40" s="50" t="s">
        <v>60</v>
      </c>
      <c r="O40" s="3"/>
    </row>
    <row r="41" spans="2:15" ht="15" customHeight="1" x14ac:dyDescent="0.25">
      <c r="O41" s="51"/>
    </row>
    <row r="42" spans="2:15" ht="15" customHeight="1" x14ac:dyDescent="0.25">
      <c r="B42" s="3" t="s">
        <v>57</v>
      </c>
      <c r="C42" s="3"/>
      <c r="D42" s="3"/>
    </row>
    <row r="43" spans="2:15" ht="15" customHeight="1" x14ac:dyDescent="0.25">
      <c r="B43" s="50" t="s">
        <v>6</v>
      </c>
      <c r="C43" s="50"/>
      <c r="D43" s="50"/>
      <c r="E43" s="50"/>
      <c r="F43" s="50"/>
      <c r="G43" s="50"/>
      <c r="H43" s="50"/>
      <c r="I43" s="50" t="s">
        <v>17</v>
      </c>
      <c r="J43" s="50"/>
      <c r="K43" s="50"/>
    </row>
    <row r="44" spans="2:15" ht="15" customHeight="1" x14ac:dyDescent="0.25">
      <c r="B44" s="83" t="s">
        <v>7</v>
      </c>
      <c r="C44" s="83"/>
      <c r="D44" s="83"/>
      <c r="E44" s="83"/>
      <c r="F44" s="83"/>
      <c r="G44" s="83"/>
      <c r="H44" s="83"/>
      <c r="I44" s="83" t="s">
        <v>8</v>
      </c>
      <c r="J44" s="83"/>
      <c r="K44" s="83"/>
    </row>
    <row r="45" spans="2:15" ht="15" customHeight="1" x14ac:dyDescent="0.25">
      <c r="C45" s="44"/>
      <c r="D45" s="44"/>
      <c r="E45" s="44"/>
      <c r="F45" s="43"/>
    </row>
    <row r="46" spans="2:15" x14ac:dyDescent="0.25">
      <c r="B46" s="3" t="s">
        <v>35</v>
      </c>
      <c r="C46" s="3"/>
      <c r="D46" s="3"/>
    </row>
    <row r="48" spans="2:15" ht="27" x14ac:dyDescent="0.25">
      <c r="B48" s="15" t="s">
        <v>0</v>
      </c>
      <c r="C48" s="15" t="s">
        <v>36</v>
      </c>
      <c r="D48" s="139" t="s">
        <v>22</v>
      </c>
      <c r="E48" s="139"/>
      <c r="F48" s="139"/>
      <c r="G48" s="139"/>
      <c r="H48" s="139"/>
      <c r="I48" s="139"/>
      <c r="J48" s="139"/>
      <c r="K48" s="139"/>
      <c r="L48" s="139"/>
      <c r="M48" s="139"/>
      <c r="N48" s="139"/>
      <c r="O48" s="139"/>
    </row>
    <row r="49" spans="2:15" x14ac:dyDescent="0.25">
      <c r="B49" s="26"/>
      <c r="C49" s="26"/>
      <c r="D49" s="86"/>
      <c r="E49" s="87"/>
      <c r="F49" s="87"/>
      <c r="G49" s="87"/>
      <c r="H49" s="87"/>
      <c r="I49" s="87"/>
      <c r="J49" s="87"/>
      <c r="K49" s="87"/>
      <c r="L49" s="87"/>
      <c r="M49" s="87"/>
      <c r="N49" s="87"/>
      <c r="O49" s="88"/>
    </row>
    <row r="50" spans="2:15" x14ac:dyDescent="0.25">
      <c r="B50" s="26"/>
      <c r="C50" s="26"/>
      <c r="D50" s="86"/>
      <c r="E50" s="87"/>
      <c r="F50" s="87"/>
      <c r="G50" s="87"/>
      <c r="H50" s="87"/>
      <c r="I50" s="87"/>
      <c r="J50" s="87"/>
      <c r="K50" s="87"/>
      <c r="L50" s="87"/>
      <c r="M50" s="87"/>
      <c r="N50" s="87"/>
      <c r="O50" s="88"/>
    </row>
    <row r="51" spans="2:15" x14ac:dyDescent="0.25">
      <c r="B51" s="26"/>
      <c r="C51" s="26"/>
      <c r="D51" s="86"/>
      <c r="E51" s="87"/>
      <c r="F51" s="87"/>
      <c r="G51" s="87"/>
      <c r="H51" s="87"/>
      <c r="I51" s="87"/>
      <c r="J51" s="87"/>
      <c r="K51" s="87"/>
      <c r="L51" s="87"/>
      <c r="M51" s="87"/>
      <c r="N51" s="87"/>
      <c r="O51" s="88"/>
    </row>
    <row r="52" spans="2:15" x14ac:dyDescent="0.25">
      <c r="B52" s="26"/>
      <c r="C52" s="26"/>
      <c r="D52" s="86"/>
      <c r="E52" s="87"/>
      <c r="F52" s="87"/>
      <c r="G52" s="87"/>
      <c r="H52" s="87"/>
      <c r="I52" s="87"/>
      <c r="J52" s="87"/>
      <c r="K52" s="87"/>
      <c r="L52" s="87"/>
      <c r="M52" s="87"/>
      <c r="N52" s="87"/>
      <c r="O52" s="88"/>
    </row>
    <row r="53" spans="2:15" x14ac:dyDescent="0.25">
      <c r="B53" s="26"/>
      <c r="C53" s="26"/>
      <c r="D53" s="86"/>
      <c r="E53" s="87"/>
      <c r="F53" s="87"/>
      <c r="G53" s="87"/>
      <c r="H53" s="87"/>
      <c r="I53" s="87"/>
      <c r="J53" s="87"/>
      <c r="K53" s="87"/>
      <c r="L53" s="87"/>
      <c r="M53" s="87"/>
      <c r="N53" s="87"/>
      <c r="O53" s="88"/>
    </row>
    <row r="54" spans="2:15" x14ac:dyDescent="0.25">
      <c r="B54" s="26"/>
      <c r="C54" s="26"/>
      <c r="D54" s="86"/>
      <c r="E54" s="87"/>
      <c r="F54" s="87"/>
      <c r="G54" s="87"/>
      <c r="H54" s="87"/>
      <c r="I54" s="87"/>
      <c r="J54" s="87"/>
      <c r="K54" s="87"/>
      <c r="L54" s="87"/>
      <c r="M54" s="87"/>
      <c r="N54" s="87"/>
      <c r="O54" s="88"/>
    </row>
    <row r="55" spans="2:15" x14ac:dyDescent="0.25">
      <c r="B55" s="26"/>
      <c r="C55" s="26"/>
      <c r="D55" s="86"/>
      <c r="E55" s="87"/>
      <c r="F55" s="87"/>
      <c r="G55" s="87"/>
      <c r="H55" s="87"/>
      <c r="I55" s="87"/>
      <c r="J55" s="87"/>
      <c r="K55" s="87"/>
      <c r="L55" s="87"/>
      <c r="M55" s="87"/>
      <c r="N55" s="87"/>
      <c r="O55" s="88"/>
    </row>
    <row r="56" spans="2:15" x14ac:dyDescent="0.25">
      <c r="B56" s="26"/>
      <c r="C56" s="26"/>
      <c r="D56" s="86"/>
      <c r="E56" s="87"/>
      <c r="F56" s="87"/>
      <c r="G56" s="87"/>
      <c r="H56" s="87"/>
      <c r="I56" s="87"/>
      <c r="J56" s="87"/>
      <c r="K56" s="87"/>
      <c r="L56" s="87"/>
      <c r="M56" s="87"/>
      <c r="N56" s="87"/>
      <c r="O56" s="88"/>
    </row>
    <row r="57" spans="2:15" x14ac:dyDescent="0.25">
      <c r="B57" s="26"/>
      <c r="C57" s="26"/>
      <c r="D57" s="86"/>
      <c r="E57" s="87"/>
      <c r="F57" s="87"/>
      <c r="G57" s="87"/>
      <c r="H57" s="87"/>
      <c r="I57" s="87"/>
      <c r="J57" s="87"/>
      <c r="K57" s="87"/>
      <c r="L57" s="87"/>
      <c r="M57" s="87"/>
      <c r="N57" s="87"/>
      <c r="O57" s="88"/>
    </row>
    <row r="58" spans="2:15" x14ac:dyDescent="0.25">
      <c r="B58" s="26"/>
      <c r="C58" s="26"/>
      <c r="D58" s="86"/>
      <c r="E58" s="87"/>
      <c r="F58" s="87"/>
      <c r="G58" s="87"/>
      <c r="H58" s="87"/>
      <c r="I58" s="87"/>
      <c r="J58" s="87"/>
      <c r="K58" s="87"/>
      <c r="L58" s="87"/>
      <c r="M58" s="87"/>
      <c r="N58" s="87"/>
      <c r="O58" s="88"/>
    </row>
    <row r="59" spans="2:15" x14ac:dyDescent="0.25">
      <c r="B59" s="24"/>
      <c r="C59" s="24"/>
      <c r="D59" s="24"/>
      <c r="E59" s="25"/>
      <c r="F59" s="25"/>
      <c r="G59" s="25"/>
      <c r="H59" s="25"/>
      <c r="I59" s="25"/>
      <c r="J59" s="25"/>
      <c r="K59" s="25"/>
      <c r="L59" s="25"/>
      <c r="M59" s="25"/>
      <c r="N59" s="25"/>
      <c r="O59" s="25"/>
    </row>
    <row r="60" spans="2:15" x14ac:dyDescent="0.25">
      <c r="B60" s="4" t="s">
        <v>32</v>
      </c>
      <c r="C60" s="4"/>
      <c r="D60" s="4"/>
      <c r="E60" s="4"/>
      <c r="F60" s="4"/>
      <c r="G60" s="4"/>
      <c r="H60" s="4"/>
      <c r="I60" s="4"/>
      <c r="J60" s="4"/>
      <c r="K60" s="4"/>
      <c r="L60" s="4"/>
      <c r="M60" s="4"/>
      <c r="N60" s="4"/>
      <c r="O60" s="4"/>
    </row>
    <row r="61" spans="2:15" x14ac:dyDescent="0.25">
      <c r="B61" s="4"/>
      <c r="C61" s="4"/>
      <c r="D61" s="4"/>
      <c r="E61" s="4"/>
      <c r="F61" s="4"/>
      <c r="G61" s="4"/>
      <c r="H61" s="4"/>
      <c r="I61" s="4"/>
      <c r="J61" s="4"/>
      <c r="K61" s="4"/>
      <c r="L61" s="4"/>
      <c r="M61" s="4"/>
      <c r="N61" s="4"/>
      <c r="O61" s="4"/>
    </row>
    <row r="62" spans="2:15" s="18" customFormat="1" x14ac:dyDescent="0.25">
      <c r="B62" s="82" t="s">
        <v>68</v>
      </c>
      <c r="C62" s="82"/>
      <c r="D62" s="82"/>
      <c r="E62" s="82"/>
      <c r="F62" s="82"/>
      <c r="G62" s="82"/>
      <c r="H62" s="82"/>
      <c r="I62" s="82"/>
      <c r="J62" s="82"/>
      <c r="K62" s="82"/>
      <c r="L62" s="82"/>
      <c r="M62" s="82"/>
      <c r="N62" s="82"/>
      <c r="O62" s="82"/>
    </row>
    <row r="63" spans="2:15" x14ac:dyDescent="0.25">
      <c r="B63" s="82"/>
      <c r="C63" s="82"/>
      <c r="D63" s="82"/>
      <c r="E63" s="82"/>
      <c r="F63" s="82"/>
      <c r="G63" s="82"/>
      <c r="H63" s="82"/>
      <c r="I63" s="82"/>
      <c r="J63" s="82"/>
      <c r="K63" s="82"/>
      <c r="L63" s="82"/>
      <c r="M63" s="82"/>
      <c r="N63" s="82"/>
      <c r="O63" s="82"/>
    </row>
    <row r="64" spans="2:15" x14ac:dyDescent="0.25">
      <c r="B64" s="19"/>
      <c r="C64" s="19"/>
      <c r="D64" s="19"/>
      <c r="E64" s="19"/>
      <c r="F64" s="19"/>
      <c r="G64" s="19"/>
      <c r="H64" s="19"/>
      <c r="I64" s="19"/>
      <c r="J64" s="19"/>
      <c r="K64" s="19"/>
      <c r="L64" s="19"/>
      <c r="M64" s="19"/>
      <c r="N64" s="19"/>
      <c r="O64" s="19"/>
    </row>
    <row r="65" spans="2:15" x14ac:dyDescent="0.25">
      <c r="B65" s="4" t="s">
        <v>33</v>
      </c>
      <c r="C65" s="4"/>
      <c r="D65" s="4"/>
      <c r="E65" s="4"/>
      <c r="F65" s="4"/>
      <c r="G65" s="4"/>
      <c r="H65" s="4"/>
      <c r="I65" s="4"/>
      <c r="J65" s="4"/>
      <c r="K65" s="4"/>
      <c r="L65" s="4"/>
      <c r="M65" s="4"/>
      <c r="N65" s="4"/>
      <c r="O65" s="4"/>
    </row>
    <row r="66" spans="2:15" ht="15.75" customHeight="1" x14ac:dyDescent="0.25">
      <c r="B66" s="94" t="s">
        <v>48</v>
      </c>
      <c r="C66" s="94"/>
      <c r="D66" s="94"/>
      <c r="E66" s="94"/>
      <c r="F66" s="94"/>
      <c r="G66" s="94"/>
      <c r="H66" s="94"/>
      <c r="I66" s="94"/>
      <c r="J66" s="94"/>
      <c r="K66" s="94"/>
      <c r="L66" s="94"/>
      <c r="M66" s="94"/>
      <c r="N66" s="94"/>
      <c r="O66" s="94"/>
    </row>
    <row r="67" spans="2:15" x14ac:dyDescent="0.25">
      <c r="B67" s="94"/>
      <c r="C67" s="94"/>
      <c r="D67" s="94"/>
      <c r="E67" s="94"/>
      <c r="F67" s="94"/>
      <c r="G67" s="94"/>
      <c r="H67" s="94"/>
      <c r="I67" s="94"/>
      <c r="J67" s="94"/>
      <c r="K67" s="94"/>
      <c r="L67" s="94"/>
      <c r="M67" s="94"/>
      <c r="N67" s="94"/>
      <c r="O67" s="94"/>
    </row>
    <row r="68" spans="2:15" x14ac:dyDescent="0.25">
      <c r="B68" s="94"/>
      <c r="C68" s="94"/>
      <c r="D68" s="94"/>
      <c r="E68" s="94"/>
      <c r="F68" s="94"/>
      <c r="G68" s="94"/>
      <c r="H68" s="94"/>
      <c r="I68" s="94"/>
      <c r="J68" s="94"/>
      <c r="K68" s="94"/>
      <c r="L68" s="94"/>
      <c r="M68" s="94"/>
      <c r="N68" s="94"/>
      <c r="O68" s="94"/>
    </row>
    <row r="69" spans="2:15" x14ac:dyDescent="0.25">
      <c r="C69" s="4"/>
      <c r="D69" s="4"/>
      <c r="E69" s="4"/>
      <c r="F69" s="4"/>
      <c r="G69" s="4"/>
      <c r="H69" s="4"/>
      <c r="I69" s="4"/>
      <c r="J69" s="4"/>
      <c r="K69" s="4"/>
      <c r="L69" s="4"/>
      <c r="M69" s="4"/>
      <c r="N69" s="4"/>
      <c r="O69" s="4"/>
    </row>
    <row r="70" spans="2:15" x14ac:dyDescent="0.25">
      <c r="B70" s="4" t="s">
        <v>14</v>
      </c>
      <c r="C70" s="4"/>
      <c r="D70" s="4"/>
      <c r="E70" s="4"/>
      <c r="F70" s="4"/>
      <c r="G70" s="4"/>
      <c r="H70" s="4"/>
      <c r="I70" s="4"/>
      <c r="J70" s="4"/>
      <c r="K70" s="4"/>
      <c r="L70" s="4"/>
      <c r="M70" s="4"/>
      <c r="N70" s="4"/>
      <c r="O70" s="4"/>
    </row>
    <row r="71" spans="2:15" x14ac:dyDescent="0.25">
      <c r="B71" s="4"/>
      <c r="C71" s="4"/>
      <c r="D71" s="4"/>
      <c r="E71" s="4"/>
      <c r="F71" s="4"/>
      <c r="G71" s="4"/>
      <c r="H71" s="4"/>
      <c r="I71" s="4"/>
      <c r="J71" s="4"/>
      <c r="K71" s="4"/>
      <c r="L71" s="4"/>
      <c r="M71" s="4"/>
      <c r="N71" s="4"/>
      <c r="O71" s="4"/>
    </row>
    <row r="72" spans="2:15" x14ac:dyDescent="0.25">
      <c r="B72" s="4" t="s">
        <v>195</v>
      </c>
      <c r="C72" s="4"/>
      <c r="D72" s="4"/>
      <c r="E72" s="4"/>
      <c r="F72" s="4"/>
      <c r="G72" s="4"/>
      <c r="H72" s="4"/>
      <c r="I72" s="4"/>
      <c r="J72" s="4"/>
      <c r="K72" s="4"/>
      <c r="L72" s="4"/>
      <c r="M72" s="4"/>
      <c r="N72" s="4"/>
      <c r="O72" s="4"/>
    </row>
    <row r="73" spans="2:15" x14ac:dyDescent="0.25">
      <c r="B73" s="4" t="s">
        <v>196</v>
      </c>
      <c r="C73" s="4"/>
      <c r="D73" s="4"/>
      <c r="E73" s="4"/>
      <c r="F73" s="4"/>
      <c r="G73" s="4"/>
      <c r="H73" s="4"/>
      <c r="I73" s="4"/>
      <c r="J73" s="4"/>
      <c r="K73" s="4"/>
      <c r="L73" s="4"/>
      <c r="M73" s="4"/>
      <c r="N73" s="4"/>
      <c r="O73" s="4"/>
    </row>
    <row r="74" spans="2:15" x14ac:dyDescent="0.25">
      <c r="B74" s="4" t="s">
        <v>15</v>
      </c>
      <c r="C74" s="4"/>
      <c r="D74" s="4"/>
      <c r="E74" s="4"/>
      <c r="F74" s="4"/>
      <c r="G74" s="4"/>
      <c r="H74" s="4"/>
      <c r="I74" s="4"/>
      <c r="J74" s="4"/>
      <c r="K74" s="4"/>
      <c r="L74" s="4"/>
      <c r="M74" s="4"/>
      <c r="N74" s="4"/>
      <c r="O74" s="4"/>
    </row>
    <row r="75" spans="2:15" x14ac:dyDescent="0.25">
      <c r="B75" s="4"/>
      <c r="C75" s="4"/>
      <c r="D75" s="4"/>
      <c r="E75" s="4"/>
      <c r="F75" s="4"/>
      <c r="G75" s="4"/>
      <c r="H75" s="4"/>
      <c r="I75" s="4"/>
      <c r="J75" s="4"/>
      <c r="K75" s="4"/>
      <c r="L75" s="4"/>
      <c r="M75" s="4"/>
      <c r="N75" s="4"/>
      <c r="O75" s="4"/>
    </row>
    <row r="76" spans="2:15" x14ac:dyDescent="0.25">
      <c r="B76" s="4"/>
      <c r="C76" s="4"/>
      <c r="D76" s="4"/>
      <c r="E76" s="4"/>
      <c r="F76" s="4"/>
      <c r="G76" s="4"/>
      <c r="H76" s="4"/>
      <c r="I76" s="4"/>
      <c r="J76" s="4"/>
      <c r="K76" s="4"/>
      <c r="L76" s="4"/>
      <c r="M76" s="4"/>
      <c r="N76" s="4"/>
      <c r="O76" s="4"/>
    </row>
    <row r="77" spans="2:15" x14ac:dyDescent="0.25">
      <c r="B77" s="4" t="s">
        <v>16</v>
      </c>
      <c r="C77" s="4"/>
      <c r="D77" s="4"/>
      <c r="E77" s="4"/>
      <c r="F77" s="4"/>
      <c r="G77" s="4"/>
      <c r="H77" s="4"/>
      <c r="I77" s="4"/>
      <c r="J77" s="4"/>
      <c r="K77" s="4"/>
      <c r="L77" s="4"/>
      <c r="M77" s="4"/>
      <c r="N77" s="4"/>
      <c r="O77" s="4"/>
    </row>
    <row r="78" spans="2:15" x14ac:dyDescent="0.25">
      <c r="B78" s="29" t="s">
        <v>197</v>
      </c>
    </row>
    <row r="79" spans="2:15" x14ac:dyDescent="0.25">
      <c r="B79" s="4" t="s">
        <v>198</v>
      </c>
    </row>
  </sheetData>
  <sheetProtection algorithmName="SHA-512" hashValue="qrxCUjAkagmYyD6SQCEjR1VUzpS0zBJf3TVcnNsFXxeOxzutha+ncICS7FAlWoaiCydzTDXys9vQk/0nlbSXsQ==" saltValue="8g55krN7aFq/saWb7BbEJg==" spinCount="100000" sheet="1" selectLockedCells="1"/>
  <protectedRanges>
    <protectedRange sqref="B1:B2 B3:D6 B7:O9 B10:C10 E10:O10 I11:I31 K11:K31 M11:M31" name="Seite 1"/>
    <protectedRange sqref="B32:O35" name="Seite 2"/>
    <protectedRange sqref="D10" name="Seite 1_1_1"/>
    <protectedRange sqref="O36:O44" name="Seite 2_2"/>
    <protectedRange sqref="J37:N37 B37:F37 C36:N36 B42:K44 L39:N39" name="Seite 2_2_1"/>
    <protectedRange sqref="B36" name="Seite 2_1_1"/>
    <protectedRange sqref="F39:K39"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68">
    <mergeCell ref="D51:O51"/>
    <mergeCell ref="D48:O48"/>
    <mergeCell ref="B39:D39"/>
    <mergeCell ref="C40:D40"/>
    <mergeCell ref="D56:O56"/>
    <mergeCell ref="D50:O50"/>
    <mergeCell ref="E40:F40"/>
    <mergeCell ref="D53:O53"/>
    <mergeCell ref="D54:O54"/>
    <mergeCell ref="D55:O55"/>
    <mergeCell ref="B1:O1"/>
    <mergeCell ref="J34:K34"/>
    <mergeCell ref="J32:L32"/>
    <mergeCell ref="N32:O32"/>
    <mergeCell ref="E3:O3"/>
    <mergeCell ref="E4:O4"/>
    <mergeCell ref="E5:O5"/>
    <mergeCell ref="E6:O6"/>
    <mergeCell ref="E7:L7"/>
    <mergeCell ref="B17:C17"/>
    <mergeCell ref="J8:O9"/>
    <mergeCell ref="B9:G9"/>
    <mergeCell ref="H9:I9"/>
    <mergeCell ref="B27:C27"/>
    <mergeCell ref="B4:D4"/>
    <mergeCell ref="B3:D3"/>
    <mergeCell ref="B66:O68"/>
    <mergeCell ref="J33:K33"/>
    <mergeCell ref="L33:O34"/>
    <mergeCell ref="B32:I33"/>
    <mergeCell ref="B18:C18"/>
    <mergeCell ref="B19:C19"/>
    <mergeCell ref="B20:C20"/>
    <mergeCell ref="B21:C21"/>
    <mergeCell ref="B22:C22"/>
    <mergeCell ref="B23:C23"/>
    <mergeCell ref="B24:C24"/>
    <mergeCell ref="B25:C25"/>
    <mergeCell ref="J37:N37"/>
    <mergeCell ref="J36:N36"/>
    <mergeCell ref="D58:O58"/>
    <mergeCell ref="D57:O57"/>
    <mergeCell ref="B62:O63"/>
    <mergeCell ref="I44:K44"/>
    <mergeCell ref="M7:N7"/>
    <mergeCell ref="B29:C29"/>
    <mergeCell ref="B30:C30"/>
    <mergeCell ref="B16:C16"/>
    <mergeCell ref="D49:O49"/>
    <mergeCell ref="B34:I34"/>
    <mergeCell ref="B44:H44"/>
    <mergeCell ref="B13:C13"/>
    <mergeCell ref="B14:C14"/>
    <mergeCell ref="B15:C15"/>
    <mergeCell ref="B26:C26"/>
    <mergeCell ref="B10:C10"/>
    <mergeCell ref="B12:C12"/>
    <mergeCell ref="D52:O52"/>
    <mergeCell ref="B31:C31"/>
    <mergeCell ref="F36:I36"/>
    <mergeCell ref="F37:I37"/>
    <mergeCell ref="B2:O2"/>
    <mergeCell ref="B6:D6"/>
    <mergeCell ref="B5:D5"/>
    <mergeCell ref="B11:C11"/>
    <mergeCell ref="B8:I8"/>
    <mergeCell ref="B7:D7"/>
    <mergeCell ref="B28:C28"/>
  </mergeCells>
  <dataValidations count="2">
    <dataValidation type="list" showInputMessage="1" showErrorMessage="1" sqref="L11:L31" xr:uid="{00000000-0002-0000-0000-000000000000}">
      <formula1>"Ja,A,B,C,D,'"</formula1>
    </dataValidation>
    <dataValidation type="list" showInputMessage="1" sqref="D11:D31"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6" fitToHeight="3" orientation="landscape" r:id="rId2"/>
  <headerFooter>
    <oddFooter>&amp;CSeite &amp;P von &amp;N</oddFooter>
  </headerFooter>
  <rowBreaks count="1" manualBreakCount="1">
    <brk id="30" min="1" max="14"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33</xdr:row>
                    <xdr:rowOff>28575</xdr:rowOff>
                  </from>
                  <to>
                    <xdr:col>6</xdr:col>
                    <xdr:colOff>200025</xdr:colOff>
                    <xdr:row>33</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33</xdr:row>
                    <xdr:rowOff>28575</xdr:rowOff>
                  </from>
                  <to>
                    <xdr:col>5</xdr:col>
                    <xdr:colOff>285750</xdr:colOff>
                    <xdr:row>33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4E9691B-6A4F-45DF-B6F8-03A707A10DCF}">
          <x14:formula1>
            <xm:f>STG!$A$1:$A$4</xm:f>
          </x14:formula1>
          <xm:sqref>E7:L7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9"/>
  <sheetViews>
    <sheetView zoomScaleNormal="100" workbookViewId="0">
      <pane ySplit="4" topLeftCell="A62" activePane="bottomLeft" state="frozen"/>
      <selection pane="bottomLeft" activeCell="D77" sqref="D77"/>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68.75" style="42" customWidth="1"/>
    <col min="5" max="5" width="6.375" style="39" bestFit="1" customWidth="1"/>
    <col min="6" max="6" width="11" style="42"/>
    <col min="7" max="7" width="14.625" style="42" bestFit="1" customWidth="1"/>
    <col min="8" max="16384" width="11" style="42"/>
  </cols>
  <sheetData>
    <row r="1" spans="1:8" s="27" customFormat="1" ht="15" customHeight="1" x14ac:dyDescent="0.25">
      <c r="A1" s="147" t="s">
        <v>75</v>
      </c>
      <c r="B1" s="147"/>
      <c r="C1" s="147"/>
      <c r="D1" s="147"/>
      <c r="E1" s="147"/>
      <c r="F1"/>
      <c r="G1" t="s">
        <v>19</v>
      </c>
      <c r="H1" s="30" t="s">
        <v>76</v>
      </c>
    </row>
    <row r="2" spans="1:8" s="27" customFormat="1" ht="15" customHeight="1" x14ac:dyDescent="0.25">
      <c r="A2" s="147"/>
      <c r="B2" s="147"/>
      <c r="C2" s="147"/>
      <c r="D2" s="147"/>
      <c r="E2" s="147"/>
      <c r="F2"/>
      <c r="G2" t="s">
        <v>18</v>
      </c>
      <c r="H2" s="31">
        <v>6</v>
      </c>
    </row>
    <row r="3" spans="1:8" s="27" customFormat="1" ht="15" customHeight="1" x14ac:dyDescent="0.25">
      <c r="A3" s="148"/>
      <c r="B3" s="148"/>
      <c r="C3" s="148"/>
      <c r="D3" s="148"/>
      <c r="E3" s="148"/>
      <c r="F3"/>
      <c r="G3"/>
      <c r="H3"/>
    </row>
    <row r="4" spans="1:8" s="27" customFormat="1" x14ac:dyDescent="0.25">
      <c r="A4" s="45" t="s">
        <v>0</v>
      </c>
      <c r="B4" s="45" t="s">
        <v>1</v>
      </c>
      <c r="C4" s="45" t="s">
        <v>2</v>
      </c>
      <c r="D4" s="46" t="s">
        <v>3</v>
      </c>
      <c r="E4" s="45" t="s">
        <v>4</v>
      </c>
    </row>
    <row r="5" spans="1:8" s="27" customFormat="1" ht="7.5" customHeight="1" x14ac:dyDescent="0.25">
      <c r="A5" s="149"/>
      <c r="B5" s="149"/>
      <c r="C5" s="149"/>
      <c r="D5" s="149"/>
      <c r="E5" s="149"/>
    </row>
    <row r="6" spans="1:8" s="47" customFormat="1" ht="15" customHeight="1" x14ac:dyDescent="0.25">
      <c r="A6" s="150" t="s">
        <v>77</v>
      </c>
      <c r="B6" s="151"/>
      <c r="C6" s="151"/>
      <c r="D6" s="151"/>
      <c r="E6" s="56">
        <v>180</v>
      </c>
    </row>
    <row r="7" spans="1:8" s="47" customFormat="1" ht="15" customHeight="1" x14ac:dyDescent="0.25">
      <c r="A7" s="143" t="s">
        <v>61</v>
      </c>
      <c r="B7" s="144"/>
      <c r="C7" s="144"/>
      <c r="D7" s="144"/>
      <c r="E7" s="57">
        <v>129</v>
      </c>
    </row>
    <row r="8" spans="1:8" s="47" customFormat="1" ht="15" customHeight="1" x14ac:dyDescent="0.25">
      <c r="A8" s="143" t="s">
        <v>78</v>
      </c>
      <c r="B8" s="144"/>
      <c r="C8" s="144"/>
      <c r="D8" s="144"/>
      <c r="E8" s="57">
        <v>45</v>
      </c>
    </row>
    <row r="9" spans="1:8" s="47" customFormat="1" x14ac:dyDescent="0.25">
      <c r="A9" s="48">
        <v>1</v>
      </c>
      <c r="B9" s="60" t="s">
        <v>80</v>
      </c>
      <c r="C9" s="49">
        <v>911</v>
      </c>
      <c r="D9" s="60" t="s">
        <v>79</v>
      </c>
      <c r="E9" s="48">
        <v>6</v>
      </c>
    </row>
    <row r="10" spans="1:8" s="47" customFormat="1" x14ac:dyDescent="0.25">
      <c r="A10" s="48">
        <f>A9+1</f>
        <v>2</v>
      </c>
      <c r="B10" s="61" t="s">
        <v>80</v>
      </c>
      <c r="C10" s="49">
        <v>1011</v>
      </c>
      <c r="D10" s="61" t="s">
        <v>81</v>
      </c>
      <c r="E10" s="48">
        <v>6</v>
      </c>
    </row>
    <row r="11" spans="1:8" s="47" customFormat="1" x14ac:dyDescent="0.25">
      <c r="A11" s="48">
        <f t="shared" ref="A11:A16" si="0">A10+1</f>
        <v>3</v>
      </c>
      <c r="B11" s="61" t="s">
        <v>80</v>
      </c>
      <c r="C11" s="49">
        <v>62011</v>
      </c>
      <c r="D11" s="61" t="s">
        <v>82</v>
      </c>
      <c r="E11" s="48">
        <v>6</v>
      </c>
    </row>
    <row r="12" spans="1:8" s="47" customFormat="1" x14ac:dyDescent="0.25">
      <c r="A12" s="48">
        <f>A11+1</f>
        <v>4</v>
      </c>
      <c r="B12" s="61" t="s">
        <v>80</v>
      </c>
      <c r="C12" s="49">
        <v>62012</v>
      </c>
      <c r="D12" s="61" t="s">
        <v>83</v>
      </c>
      <c r="E12" s="48">
        <v>9</v>
      </c>
    </row>
    <row r="13" spans="1:8" s="47" customFormat="1" x14ac:dyDescent="0.25">
      <c r="A13" s="48">
        <f>A12+1</f>
        <v>5</v>
      </c>
      <c r="B13" s="61" t="s">
        <v>80</v>
      </c>
      <c r="C13" s="49">
        <v>62013</v>
      </c>
      <c r="D13" s="61" t="s">
        <v>84</v>
      </c>
      <c r="E13" s="48">
        <v>6</v>
      </c>
    </row>
    <row r="14" spans="1:8" s="47" customFormat="1" x14ac:dyDescent="0.25">
      <c r="A14" s="48">
        <f t="shared" si="0"/>
        <v>6</v>
      </c>
      <c r="B14" s="61" t="s">
        <v>80</v>
      </c>
      <c r="C14" s="49">
        <v>62014</v>
      </c>
      <c r="D14" s="61" t="s">
        <v>85</v>
      </c>
      <c r="E14" s="48">
        <v>6</v>
      </c>
    </row>
    <row r="15" spans="1:8" s="47" customFormat="1" x14ac:dyDescent="0.25">
      <c r="A15" s="48">
        <f>A14+1</f>
        <v>7</v>
      </c>
      <c r="B15" s="61" t="s">
        <v>80</v>
      </c>
      <c r="C15" s="49">
        <v>28119</v>
      </c>
      <c r="D15" s="61" t="s">
        <v>86</v>
      </c>
      <c r="E15" s="48">
        <v>6</v>
      </c>
    </row>
    <row r="16" spans="1:8" s="47" customFormat="1" x14ac:dyDescent="0.25">
      <c r="A16" s="48">
        <f t="shared" si="0"/>
        <v>8</v>
      </c>
      <c r="B16" s="61" t="s">
        <v>80</v>
      </c>
      <c r="C16" s="49">
        <v>10114</v>
      </c>
      <c r="D16" s="61" t="s">
        <v>87</v>
      </c>
      <c r="E16" s="48">
        <v>6</v>
      </c>
    </row>
    <row r="17" spans="1:5" s="47" customFormat="1" x14ac:dyDescent="0.25">
      <c r="A17" s="143" t="s">
        <v>88</v>
      </c>
      <c r="B17" s="144"/>
      <c r="C17" s="144"/>
      <c r="D17" s="144"/>
      <c r="E17" s="57">
        <v>30</v>
      </c>
    </row>
    <row r="18" spans="1:5" s="47" customFormat="1" x14ac:dyDescent="0.25">
      <c r="A18" s="48">
        <f>A16+1</f>
        <v>9</v>
      </c>
      <c r="B18" s="61" t="s">
        <v>80</v>
      </c>
      <c r="C18" s="49">
        <v>62015</v>
      </c>
      <c r="D18" s="61" t="s">
        <v>89</v>
      </c>
      <c r="E18" s="48">
        <v>6</v>
      </c>
    </row>
    <row r="19" spans="1:5" s="47" customFormat="1" x14ac:dyDescent="0.25">
      <c r="A19" s="48">
        <f>A18+1</f>
        <v>10</v>
      </c>
      <c r="B19" s="61" t="s">
        <v>80</v>
      </c>
      <c r="C19" s="49">
        <v>62016</v>
      </c>
      <c r="D19" s="61" t="s">
        <v>90</v>
      </c>
      <c r="E19" s="48">
        <v>6</v>
      </c>
    </row>
    <row r="20" spans="1:5" s="47" customFormat="1" x14ac:dyDescent="0.25">
      <c r="A20" s="48">
        <f t="shared" ref="A20:A22" si="1">A19+1</f>
        <v>11</v>
      </c>
      <c r="B20" s="61" t="s">
        <v>80</v>
      </c>
      <c r="C20" s="49">
        <v>62017</v>
      </c>
      <c r="D20" s="61" t="s">
        <v>91</v>
      </c>
      <c r="E20" s="48">
        <v>6</v>
      </c>
    </row>
    <row r="21" spans="1:5" s="47" customFormat="1" x14ac:dyDescent="0.25">
      <c r="A21" s="48">
        <f t="shared" si="1"/>
        <v>12</v>
      </c>
      <c r="B21" s="61" t="s">
        <v>80</v>
      </c>
      <c r="C21" s="49">
        <v>62018</v>
      </c>
      <c r="D21" s="61" t="s">
        <v>92</v>
      </c>
      <c r="E21" s="48">
        <v>6</v>
      </c>
    </row>
    <row r="22" spans="1:5" s="47" customFormat="1" x14ac:dyDescent="0.25">
      <c r="A22" s="48">
        <f t="shared" si="1"/>
        <v>13</v>
      </c>
      <c r="B22" s="61" t="s">
        <v>80</v>
      </c>
      <c r="C22" s="49">
        <v>10013</v>
      </c>
      <c r="D22" s="61" t="s">
        <v>93</v>
      </c>
      <c r="E22" s="48">
        <v>6</v>
      </c>
    </row>
    <row r="23" spans="1:5" s="47" customFormat="1" x14ac:dyDescent="0.25">
      <c r="A23" s="143" t="s">
        <v>94</v>
      </c>
      <c r="B23" s="144"/>
      <c r="C23" s="144"/>
      <c r="D23" s="144"/>
      <c r="E23" s="57">
        <v>18</v>
      </c>
    </row>
    <row r="24" spans="1:5" s="47" customFormat="1" x14ac:dyDescent="0.25">
      <c r="A24" s="48">
        <f>A22+1</f>
        <v>14</v>
      </c>
      <c r="B24" s="61" t="s">
        <v>80</v>
      </c>
      <c r="C24" s="49">
        <v>1451</v>
      </c>
      <c r="D24" s="61" t="s">
        <v>95</v>
      </c>
      <c r="E24" s="48">
        <v>6</v>
      </c>
    </row>
    <row r="25" spans="1:5" s="47" customFormat="1" x14ac:dyDescent="0.25">
      <c r="A25" s="48">
        <f>A24+1</f>
        <v>15</v>
      </c>
      <c r="B25" s="61" t="s">
        <v>80</v>
      </c>
      <c r="C25" s="49">
        <v>1111</v>
      </c>
      <c r="D25" s="61" t="s">
        <v>96</v>
      </c>
      <c r="E25" s="48">
        <v>6</v>
      </c>
    </row>
    <row r="26" spans="1:5" s="47" customFormat="1" x14ac:dyDescent="0.25">
      <c r="A26" s="48">
        <f>A25+1</f>
        <v>16</v>
      </c>
      <c r="B26" s="61" t="s">
        <v>80</v>
      </c>
      <c r="C26" s="49">
        <v>62019</v>
      </c>
      <c r="D26" s="61" t="s">
        <v>97</v>
      </c>
      <c r="E26" s="48">
        <v>6</v>
      </c>
    </row>
    <row r="27" spans="1:5" s="47" customFormat="1" x14ac:dyDescent="0.25">
      <c r="A27" s="143" t="s">
        <v>98</v>
      </c>
      <c r="B27" s="144"/>
      <c r="C27" s="144"/>
      <c r="D27" s="144"/>
      <c r="E27" s="57">
        <v>12</v>
      </c>
    </row>
    <row r="28" spans="1:5" s="47" customFormat="1" x14ac:dyDescent="0.25">
      <c r="A28" s="48">
        <f>A26+1</f>
        <v>17</v>
      </c>
      <c r="B28" s="61" t="s">
        <v>80</v>
      </c>
      <c r="C28" s="49">
        <v>62020</v>
      </c>
      <c r="D28" s="61" t="s">
        <v>99</v>
      </c>
      <c r="E28" s="48">
        <v>6</v>
      </c>
    </row>
    <row r="29" spans="1:5" s="47" customFormat="1" x14ac:dyDescent="0.25">
      <c r="A29" s="48">
        <f>A28+1</f>
        <v>18</v>
      </c>
      <c r="B29" s="61" t="s">
        <v>80</v>
      </c>
      <c r="C29" s="49">
        <v>50001</v>
      </c>
      <c r="D29" s="61" t="s">
        <v>100</v>
      </c>
      <c r="E29" s="48">
        <v>6</v>
      </c>
    </row>
    <row r="30" spans="1:5" s="47" customFormat="1" x14ac:dyDescent="0.25">
      <c r="A30" s="143" t="s">
        <v>101</v>
      </c>
      <c r="B30" s="144"/>
      <c r="C30" s="144"/>
      <c r="D30" s="144"/>
      <c r="E30" s="57">
        <v>24</v>
      </c>
    </row>
    <row r="31" spans="1:5" s="47" customFormat="1" x14ac:dyDescent="0.25">
      <c r="A31" s="48">
        <f>A29+1</f>
        <v>19</v>
      </c>
      <c r="B31" s="61" t="s">
        <v>80</v>
      </c>
      <c r="C31" s="49">
        <v>111</v>
      </c>
      <c r="D31" s="61" t="s">
        <v>102</v>
      </c>
      <c r="E31" s="48">
        <v>9</v>
      </c>
    </row>
    <row r="32" spans="1:5" s="47" customFormat="1" x14ac:dyDescent="0.25">
      <c r="A32" s="48">
        <f>A31+1</f>
        <v>20</v>
      </c>
      <c r="B32" s="61" t="s">
        <v>80</v>
      </c>
      <c r="C32" s="49">
        <v>211</v>
      </c>
      <c r="D32" s="61" t="s">
        <v>103</v>
      </c>
      <c r="E32" s="48">
        <v>9</v>
      </c>
    </row>
    <row r="33" spans="1:5" s="47" customFormat="1" x14ac:dyDescent="0.25">
      <c r="A33" s="48">
        <f>A32+1</f>
        <v>21</v>
      </c>
      <c r="B33" s="61" t="s">
        <v>80</v>
      </c>
      <c r="C33" s="49">
        <v>311</v>
      </c>
      <c r="D33" s="61" t="s">
        <v>104</v>
      </c>
      <c r="E33" s="48">
        <v>6</v>
      </c>
    </row>
    <row r="34" spans="1:5" s="47" customFormat="1" ht="16.5" customHeight="1" x14ac:dyDescent="0.25">
      <c r="A34" s="143" t="s">
        <v>67</v>
      </c>
      <c r="B34" s="144"/>
      <c r="C34" s="144"/>
      <c r="D34" s="144"/>
      <c r="E34" s="57">
        <v>18</v>
      </c>
    </row>
    <row r="35" spans="1:5" s="47" customFormat="1" ht="16.5" customHeight="1" x14ac:dyDescent="0.25">
      <c r="A35" s="141" t="s">
        <v>123</v>
      </c>
      <c r="B35" s="142"/>
      <c r="C35" s="142"/>
      <c r="D35" s="142"/>
      <c r="E35" s="58">
        <v>6</v>
      </c>
    </row>
    <row r="36" spans="1:5" s="47" customFormat="1" x14ac:dyDescent="0.25">
      <c r="A36" s="48">
        <f>A33+1</f>
        <v>22</v>
      </c>
      <c r="B36" s="61" t="s">
        <v>62</v>
      </c>
      <c r="C36" s="49">
        <v>10236</v>
      </c>
      <c r="D36" s="61" t="s">
        <v>105</v>
      </c>
      <c r="E36" s="48">
        <v>6</v>
      </c>
    </row>
    <row r="37" spans="1:5" s="47" customFormat="1" x14ac:dyDescent="0.25">
      <c r="A37" s="48">
        <f>A36+1</f>
        <v>23</v>
      </c>
      <c r="B37" s="61" t="s">
        <v>62</v>
      </c>
      <c r="C37" s="49">
        <v>10234</v>
      </c>
      <c r="D37" s="61" t="s">
        <v>106</v>
      </c>
      <c r="E37" s="48">
        <v>6</v>
      </c>
    </row>
    <row r="38" spans="1:5" s="47" customFormat="1" x14ac:dyDescent="0.25">
      <c r="A38" s="48">
        <f t="shared" ref="A38:A39" si="2">A37+1</f>
        <v>24</v>
      </c>
      <c r="B38" s="61" t="s">
        <v>62</v>
      </c>
      <c r="C38" s="49">
        <v>10007</v>
      </c>
      <c r="D38" s="61" t="s">
        <v>107</v>
      </c>
      <c r="E38" s="48">
        <v>6</v>
      </c>
    </row>
    <row r="39" spans="1:5" s="47" customFormat="1" x14ac:dyDescent="0.25">
      <c r="A39" s="48">
        <f t="shared" si="2"/>
        <v>25</v>
      </c>
      <c r="B39" s="61" t="s">
        <v>62</v>
      </c>
      <c r="C39" s="49">
        <v>10048</v>
      </c>
      <c r="D39" s="61" t="s">
        <v>108</v>
      </c>
      <c r="E39" s="48">
        <v>6</v>
      </c>
    </row>
    <row r="40" spans="1:5" s="47" customFormat="1" x14ac:dyDescent="0.25">
      <c r="A40" s="145" t="s">
        <v>109</v>
      </c>
      <c r="B40" s="146"/>
      <c r="C40" s="146"/>
      <c r="D40" s="146"/>
      <c r="E40" s="55">
        <v>6</v>
      </c>
    </row>
    <row r="41" spans="1:5" s="47" customFormat="1" x14ac:dyDescent="0.25">
      <c r="A41" s="48">
        <f>A39+1</f>
        <v>26</v>
      </c>
      <c r="B41" s="61" t="s">
        <v>62</v>
      </c>
      <c r="C41" s="49">
        <v>10008</v>
      </c>
      <c r="D41" s="61" t="s">
        <v>110</v>
      </c>
      <c r="E41" s="48">
        <v>6</v>
      </c>
    </row>
    <row r="42" spans="1:5" s="47" customFormat="1" x14ac:dyDescent="0.25">
      <c r="A42" s="48">
        <f>A41+1</f>
        <v>27</v>
      </c>
      <c r="B42" s="61" t="s">
        <v>62</v>
      </c>
      <c r="C42" s="49">
        <v>10009</v>
      </c>
      <c r="D42" s="61" t="s">
        <v>63</v>
      </c>
      <c r="E42" s="48">
        <v>6</v>
      </c>
    </row>
    <row r="43" spans="1:5" s="47" customFormat="1" x14ac:dyDescent="0.25">
      <c r="A43" s="48">
        <f t="shared" ref="A43:A53" si="3">A42+1</f>
        <v>28</v>
      </c>
      <c r="B43" s="61" t="s">
        <v>62</v>
      </c>
      <c r="C43" s="49">
        <v>10011</v>
      </c>
      <c r="D43" s="61" t="s">
        <v>111</v>
      </c>
      <c r="E43" s="48">
        <v>6</v>
      </c>
    </row>
    <row r="44" spans="1:5" s="47" customFormat="1" x14ac:dyDescent="0.25">
      <c r="A44" s="48">
        <f t="shared" si="3"/>
        <v>29</v>
      </c>
      <c r="B44" s="54" t="s">
        <v>113</v>
      </c>
      <c r="C44" s="49">
        <v>10043</v>
      </c>
      <c r="D44" s="61" t="s">
        <v>112</v>
      </c>
      <c r="E44" s="53">
        <v>6</v>
      </c>
    </row>
    <row r="45" spans="1:5" s="47" customFormat="1" x14ac:dyDescent="0.25">
      <c r="A45" s="48">
        <f t="shared" si="3"/>
        <v>30</v>
      </c>
      <c r="B45" s="61" t="s">
        <v>113</v>
      </c>
      <c r="C45" s="49">
        <v>10438</v>
      </c>
      <c r="D45" s="61" t="s">
        <v>114</v>
      </c>
      <c r="E45" s="48">
        <v>6</v>
      </c>
    </row>
    <row r="46" spans="1:5" s="47" customFormat="1" x14ac:dyDescent="0.25">
      <c r="A46" s="48">
        <f t="shared" si="3"/>
        <v>31</v>
      </c>
      <c r="B46" s="61" t="s">
        <v>113</v>
      </c>
      <c r="C46" s="49">
        <v>62021</v>
      </c>
      <c r="D46" s="61" t="s">
        <v>115</v>
      </c>
      <c r="E46" s="48">
        <v>6</v>
      </c>
    </row>
    <row r="47" spans="1:5" s="47" customFormat="1" x14ac:dyDescent="0.25">
      <c r="A47" s="48">
        <f t="shared" si="3"/>
        <v>32</v>
      </c>
      <c r="B47" s="61" t="s">
        <v>113</v>
      </c>
      <c r="C47" s="49">
        <v>10209</v>
      </c>
      <c r="D47" s="61" t="s">
        <v>116</v>
      </c>
      <c r="E47" s="48">
        <v>6</v>
      </c>
    </row>
    <row r="48" spans="1:5" s="47" customFormat="1" x14ac:dyDescent="0.25">
      <c r="A48" s="48">
        <f>A47+1</f>
        <v>33</v>
      </c>
      <c r="B48" s="61" t="s">
        <v>113</v>
      </c>
      <c r="C48" s="49">
        <v>10050</v>
      </c>
      <c r="D48" s="61" t="s">
        <v>117</v>
      </c>
      <c r="E48" s="48">
        <v>6</v>
      </c>
    </row>
    <row r="49" spans="1:5" s="47" customFormat="1" x14ac:dyDescent="0.25">
      <c r="A49" s="48">
        <f t="shared" si="3"/>
        <v>34</v>
      </c>
      <c r="B49" s="61" t="s">
        <v>80</v>
      </c>
      <c r="C49" s="49">
        <v>22911</v>
      </c>
      <c r="D49" s="61" t="s">
        <v>118</v>
      </c>
      <c r="E49" s="48">
        <v>6</v>
      </c>
    </row>
    <row r="50" spans="1:5" s="47" customFormat="1" x14ac:dyDescent="0.25">
      <c r="A50" s="48">
        <f t="shared" si="3"/>
        <v>35</v>
      </c>
      <c r="B50" s="61" t="s">
        <v>80</v>
      </c>
      <c r="C50" s="49">
        <v>22921</v>
      </c>
      <c r="D50" s="61" t="s">
        <v>64</v>
      </c>
      <c r="E50" s="48">
        <v>6</v>
      </c>
    </row>
    <row r="51" spans="1:5" s="47" customFormat="1" x14ac:dyDescent="0.25">
      <c r="A51" s="48">
        <f t="shared" si="3"/>
        <v>36</v>
      </c>
      <c r="B51" s="61" t="s">
        <v>80</v>
      </c>
      <c r="C51" s="49">
        <v>22931</v>
      </c>
      <c r="D51" s="61" t="s">
        <v>119</v>
      </c>
      <c r="E51" s="48">
        <v>6</v>
      </c>
    </row>
    <row r="52" spans="1:5" s="47" customFormat="1" x14ac:dyDescent="0.25">
      <c r="A52" s="48">
        <f t="shared" si="3"/>
        <v>37</v>
      </c>
      <c r="B52" s="54" t="s">
        <v>80</v>
      </c>
      <c r="C52" s="49">
        <v>28117</v>
      </c>
      <c r="D52" s="61" t="s">
        <v>120</v>
      </c>
      <c r="E52" s="53">
        <v>6</v>
      </c>
    </row>
    <row r="53" spans="1:5" s="47" customFormat="1" x14ac:dyDescent="0.25">
      <c r="A53" s="48">
        <f t="shared" si="3"/>
        <v>38</v>
      </c>
      <c r="B53" s="54" t="s">
        <v>80</v>
      </c>
      <c r="C53" s="49">
        <v>92721</v>
      </c>
      <c r="D53" s="61" t="s">
        <v>121</v>
      </c>
      <c r="E53" s="53">
        <v>6</v>
      </c>
    </row>
    <row r="54" spans="1:5" s="47" customFormat="1" ht="15" customHeight="1" x14ac:dyDescent="0.25">
      <c r="A54" s="141" t="s">
        <v>122</v>
      </c>
      <c r="B54" s="142"/>
      <c r="C54" s="142"/>
      <c r="D54" s="142"/>
      <c r="E54" s="58">
        <v>12</v>
      </c>
    </row>
    <row r="55" spans="1:5" s="47" customFormat="1" x14ac:dyDescent="0.25">
      <c r="A55" s="48">
        <f>A53+1</f>
        <v>39</v>
      </c>
      <c r="B55" s="54" t="s">
        <v>80</v>
      </c>
      <c r="C55" s="49">
        <v>46214</v>
      </c>
      <c r="D55" s="61" t="s">
        <v>124</v>
      </c>
      <c r="E55" s="53">
        <v>6</v>
      </c>
    </row>
    <row r="56" spans="1:5" s="47" customFormat="1" x14ac:dyDescent="0.25">
      <c r="A56" s="48">
        <f>A55+1</f>
        <v>40</v>
      </c>
      <c r="B56" s="54" t="s">
        <v>80</v>
      </c>
      <c r="C56" s="49">
        <v>10014</v>
      </c>
      <c r="D56" s="61" t="s">
        <v>125</v>
      </c>
      <c r="E56" s="53">
        <v>6</v>
      </c>
    </row>
    <row r="57" spans="1:5" s="47" customFormat="1" x14ac:dyDescent="0.25">
      <c r="A57" s="48">
        <f t="shared" ref="A57:A74" si="4">A56+1</f>
        <v>41</v>
      </c>
      <c r="B57" s="54" t="s">
        <v>80</v>
      </c>
      <c r="C57" s="49">
        <v>2111</v>
      </c>
      <c r="D57" s="61" t="s">
        <v>126</v>
      </c>
      <c r="E57" s="53">
        <v>6</v>
      </c>
    </row>
    <row r="58" spans="1:5" s="47" customFormat="1" x14ac:dyDescent="0.25">
      <c r="A58" s="48">
        <f t="shared" si="4"/>
        <v>42</v>
      </c>
      <c r="B58" s="54" t="s">
        <v>80</v>
      </c>
      <c r="C58" s="49">
        <v>3511</v>
      </c>
      <c r="D58" s="61" t="s">
        <v>127</v>
      </c>
      <c r="E58" s="53">
        <v>6</v>
      </c>
    </row>
    <row r="59" spans="1:5" s="47" customFormat="1" x14ac:dyDescent="0.25">
      <c r="A59" s="48">
        <f t="shared" si="4"/>
        <v>43</v>
      </c>
      <c r="B59" s="54" t="s">
        <v>80</v>
      </c>
      <c r="C59" s="49">
        <v>46216</v>
      </c>
      <c r="D59" s="61" t="s">
        <v>128</v>
      </c>
      <c r="E59" s="53">
        <v>6</v>
      </c>
    </row>
    <row r="60" spans="1:5" s="47" customFormat="1" x14ac:dyDescent="0.25">
      <c r="A60" s="48">
        <f t="shared" si="4"/>
        <v>44</v>
      </c>
      <c r="B60" s="54" t="s">
        <v>80</v>
      </c>
      <c r="C60" s="49">
        <v>28115</v>
      </c>
      <c r="D60" s="61" t="s">
        <v>129</v>
      </c>
      <c r="E60" s="53">
        <v>6</v>
      </c>
    </row>
    <row r="61" spans="1:5" s="47" customFormat="1" x14ac:dyDescent="0.25">
      <c r="A61" s="48">
        <f t="shared" si="4"/>
        <v>45</v>
      </c>
      <c r="B61" s="54" t="s">
        <v>80</v>
      </c>
      <c r="C61" s="49">
        <v>40002</v>
      </c>
      <c r="D61" s="61" t="s">
        <v>130</v>
      </c>
      <c r="E61" s="53">
        <v>6</v>
      </c>
    </row>
    <row r="62" spans="1:5" s="47" customFormat="1" x14ac:dyDescent="0.25">
      <c r="A62" s="48">
        <f t="shared" si="4"/>
        <v>46</v>
      </c>
      <c r="B62" s="54" t="s">
        <v>80</v>
      </c>
      <c r="C62" s="49">
        <v>21911</v>
      </c>
      <c r="D62" s="61" t="s">
        <v>70</v>
      </c>
      <c r="E62" s="53">
        <v>6</v>
      </c>
    </row>
    <row r="63" spans="1:5" s="47" customFormat="1" x14ac:dyDescent="0.25">
      <c r="A63" s="48">
        <f t="shared" si="4"/>
        <v>47</v>
      </c>
      <c r="B63" s="54" t="s">
        <v>80</v>
      </c>
      <c r="C63" s="49">
        <v>21912</v>
      </c>
      <c r="D63" s="61" t="s">
        <v>69</v>
      </c>
      <c r="E63" s="53">
        <v>6</v>
      </c>
    </row>
    <row r="64" spans="1:5" s="47" customFormat="1" x14ac:dyDescent="0.25">
      <c r="A64" s="48">
        <f t="shared" si="4"/>
        <v>48</v>
      </c>
      <c r="B64" s="54" t="s">
        <v>80</v>
      </c>
      <c r="C64" s="49">
        <v>21921</v>
      </c>
      <c r="D64" s="61" t="s">
        <v>64</v>
      </c>
      <c r="E64" s="53">
        <v>6</v>
      </c>
    </row>
    <row r="65" spans="1:5" s="47" customFormat="1" x14ac:dyDescent="0.25">
      <c r="A65" s="48">
        <f t="shared" si="4"/>
        <v>49</v>
      </c>
      <c r="B65" s="54" t="s">
        <v>80</v>
      </c>
      <c r="C65" s="49">
        <v>21922</v>
      </c>
      <c r="D65" s="61" t="s">
        <v>65</v>
      </c>
      <c r="E65" s="53">
        <v>6</v>
      </c>
    </row>
    <row r="66" spans="1:5" s="47" customFormat="1" x14ac:dyDescent="0.25">
      <c r="A66" s="48">
        <f t="shared" si="4"/>
        <v>50</v>
      </c>
      <c r="B66" s="54" t="s">
        <v>80</v>
      </c>
      <c r="C66" s="49">
        <v>21931</v>
      </c>
      <c r="D66" s="61" t="s">
        <v>131</v>
      </c>
      <c r="E66" s="53">
        <v>6</v>
      </c>
    </row>
    <row r="67" spans="1:5" s="47" customFormat="1" x14ac:dyDescent="0.25">
      <c r="A67" s="48">
        <f t="shared" si="4"/>
        <v>51</v>
      </c>
      <c r="B67" s="54" t="s">
        <v>80</v>
      </c>
      <c r="C67" s="49">
        <v>21932</v>
      </c>
      <c r="D67" s="61" t="s">
        <v>132</v>
      </c>
      <c r="E67" s="53">
        <v>6</v>
      </c>
    </row>
    <row r="68" spans="1:5" s="47" customFormat="1" x14ac:dyDescent="0.25">
      <c r="A68" s="48">
        <f t="shared" si="4"/>
        <v>52</v>
      </c>
      <c r="B68" s="54" t="s">
        <v>80</v>
      </c>
      <c r="C68" s="49">
        <v>50002</v>
      </c>
      <c r="D68" s="61" t="s">
        <v>133</v>
      </c>
      <c r="E68" s="53">
        <v>6</v>
      </c>
    </row>
    <row r="69" spans="1:5" s="47" customFormat="1" x14ac:dyDescent="0.25">
      <c r="A69" s="48">
        <f t="shared" si="4"/>
        <v>53</v>
      </c>
      <c r="B69" s="54" t="s">
        <v>80</v>
      </c>
      <c r="C69" s="49">
        <v>50003</v>
      </c>
      <c r="D69" s="61" t="s">
        <v>134</v>
      </c>
      <c r="E69" s="53">
        <v>6</v>
      </c>
    </row>
    <row r="70" spans="1:5" s="47" customFormat="1" x14ac:dyDescent="0.25">
      <c r="A70" s="48">
        <f t="shared" si="4"/>
        <v>54</v>
      </c>
      <c r="B70" s="54" t="s">
        <v>80</v>
      </c>
      <c r="C70" s="49">
        <v>62022</v>
      </c>
      <c r="D70" s="61" t="s">
        <v>135</v>
      </c>
      <c r="E70" s="53">
        <v>6</v>
      </c>
    </row>
    <row r="71" spans="1:5" s="47" customFormat="1" x14ac:dyDescent="0.25">
      <c r="A71" s="48">
        <f t="shared" si="4"/>
        <v>55</v>
      </c>
      <c r="B71" s="54" t="s">
        <v>80</v>
      </c>
      <c r="C71" s="49">
        <v>62023</v>
      </c>
      <c r="D71" s="61" t="s">
        <v>136</v>
      </c>
      <c r="E71" s="53">
        <v>6</v>
      </c>
    </row>
    <row r="72" spans="1:5" s="47" customFormat="1" x14ac:dyDescent="0.25">
      <c r="A72" s="48">
        <f t="shared" si="4"/>
        <v>56</v>
      </c>
      <c r="B72" s="54" t="s">
        <v>80</v>
      </c>
      <c r="C72" s="49">
        <v>62024</v>
      </c>
      <c r="D72" s="61" t="s">
        <v>137</v>
      </c>
      <c r="E72" s="53">
        <v>6</v>
      </c>
    </row>
    <row r="73" spans="1:5" s="47" customFormat="1" x14ac:dyDescent="0.25">
      <c r="A73" s="48">
        <f t="shared" si="4"/>
        <v>57</v>
      </c>
      <c r="B73" s="54" t="s">
        <v>80</v>
      </c>
      <c r="C73" s="49">
        <v>28118</v>
      </c>
      <c r="D73" s="61" t="s">
        <v>138</v>
      </c>
      <c r="E73" s="53">
        <v>6</v>
      </c>
    </row>
    <row r="74" spans="1:5" s="47" customFormat="1" x14ac:dyDescent="0.25">
      <c r="A74" s="48">
        <f t="shared" si="4"/>
        <v>58</v>
      </c>
      <c r="B74" s="54" t="s">
        <v>80</v>
      </c>
      <c r="C74" s="49">
        <v>92722</v>
      </c>
      <c r="D74" s="61" t="s">
        <v>139</v>
      </c>
      <c r="E74" s="53">
        <v>6</v>
      </c>
    </row>
    <row r="75" spans="1:5" s="47" customFormat="1" x14ac:dyDescent="0.25">
      <c r="A75" s="143" t="s">
        <v>140</v>
      </c>
      <c r="B75" s="144"/>
      <c r="C75" s="144"/>
      <c r="D75" s="144"/>
      <c r="E75" s="57">
        <v>9</v>
      </c>
    </row>
    <row r="76" spans="1:5" s="47" customFormat="1" ht="15" customHeight="1" x14ac:dyDescent="0.25">
      <c r="A76" s="141" t="s">
        <v>141</v>
      </c>
      <c r="B76" s="142"/>
      <c r="C76" s="142"/>
      <c r="D76" s="142"/>
      <c r="E76" s="58"/>
    </row>
    <row r="77" spans="1:5" s="47" customFormat="1" x14ac:dyDescent="0.25">
      <c r="A77" s="62">
        <f>A74+1</f>
        <v>59</v>
      </c>
      <c r="B77" s="64" t="s">
        <v>142</v>
      </c>
      <c r="C77" s="63">
        <v>19101</v>
      </c>
      <c r="D77" s="67" t="s">
        <v>143</v>
      </c>
      <c r="E77" s="68"/>
    </row>
    <row r="78" spans="1:5" s="47" customFormat="1" x14ac:dyDescent="0.25">
      <c r="A78" s="62">
        <f>A77+1</f>
        <v>60</v>
      </c>
      <c r="B78" s="64" t="s">
        <v>142</v>
      </c>
      <c r="C78" s="63">
        <v>19102</v>
      </c>
      <c r="D78" s="67" t="s">
        <v>143</v>
      </c>
      <c r="E78" s="68"/>
    </row>
    <row r="79" spans="1:5" s="47" customFormat="1" x14ac:dyDescent="0.25">
      <c r="A79" s="62">
        <f t="shared" ref="A79:A80" si="5">A78+1</f>
        <v>61</v>
      </c>
      <c r="B79" s="64" t="s">
        <v>142</v>
      </c>
      <c r="C79" s="63">
        <v>19103</v>
      </c>
      <c r="D79" s="67" t="s">
        <v>143</v>
      </c>
      <c r="E79" s="68"/>
    </row>
    <row r="80" spans="1:5" s="47" customFormat="1" x14ac:dyDescent="0.25">
      <c r="A80" s="62">
        <f t="shared" si="5"/>
        <v>62</v>
      </c>
      <c r="B80" s="64" t="s">
        <v>142</v>
      </c>
      <c r="C80" s="63">
        <v>19104</v>
      </c>
      <c r="D80" s="67" t="s">
        <v>143</v>
      </c>
      <c r="E80" s="68"/>
    </row>
    <row r="81" spans="1:5" s="47" customFormat="1" x14ac:dyDescent="0.25">
      <c r="A81" s="141" t="s">
        <v>144</v>
      </c>
      <c r="B81" s="142"/>
      <c r="C81" s="142"/>
      <c r="D81" s="142"/>
      <c r="E81" s="58"/>
    </row>
    <row r="82" spans="1:5" s="47" customFormat="1" x14ac:dyDescent="0.25">
      <c r="A82" s="62">
        <f>A80+1</f>
        <v>63</v>
      </c>
      <c r="B82" s="64" t="s">
        <v>142</v>
      </c>
      <c r="C82" s="63">
        <v>39101</v>
      </c>
      <c r="D82" s="67" t="s">
        <v>143</v>
      </c>
      <c r="E82" s="68"/>
    </row>
    <row r="83" spans="1:5" s="47" customFormat="1" x14ac:dyDescent="0.25">
      <c r="A83" s="62">
        <f>A82+1</f>
        <v>64</v>
      </c>
      <c r="B83" s="64" t="s">
        <v>142</v>
      </c>
      <c r="C83" s="63">
        <v>39102</v>
      </c>
      <c r="D83" s="67" t="s">
        <v>143</v>
      </c>
      <c r="E83" s="68"/>
    </row>
    <row r="84" spans="1:5" s="47" customFormat="1" x14ac:dyDescent="0.25">
      <c r="A84" s="62">
        <f t="shared" ref="A84:A85" si="6">A83+1</f>
        <v>65</v>
      </c>
      <c r="B84" s="64" t="s">
        <v>142</v>
      </c>
      <c r="C84" s="63">
        <v>39103</v>
      </c>
      <c r="D84" s="67" t="s">
        <v>143</v>
      </c>
      <c r="E84" s="68"/>
    </row>
    <row r="85" spans="1:5" s="47" customFormat="1" x14ac:dyDescent="0.25">
      <c r="A85" s="62">
        <f t="shared" si="6"/>
        <v>66</v>
      </c>
      <c r="B85" s="64" t="s">
        <v>142</v>
      </c>
      <c r="C85" s="63">
        <v>39104</v>
      </c>
      <c r="D85" s="67" t="s">
        <v>143</v>
      </c>
      <c r="E85" s="68"/>
    </row>
    <row r="86" spans="1:5" s="47" customFormat="1" x14ac:dyDescent="0.25">
      <c r="A86" s="143" t="s">
        <v>145</v>
      </c>
      <c r="B86" s="144"/>
      <c r="C86" s="144"/>
      <c r="D86" s="144"/>
      <c r="E86" s="57">
        <v>6</v>
      </c>
    </row>
    <row r="87" spans="1:5" s="47" customFormat="1" x14ac:dyDescent="0.25">
      <c r="A87" s="62">
        <f>A85+1</f>
        <v>67</v>
      </c>
      <c r="B87" s="64" t="s">
        <v>80</v>
      </c>
      <c r="C87" s="63">
        <v>7911</v>
      </c>
      <c r="D87" s="67" t="s">
        <v>146</v>
      </c>
      <c r="E87" s="65">
        <v>6</v>
      </c>
    </row>
    <row r="88" spans="1:5" ht="15" customHeight="1" x14ac:dyDescent="0.25">
      <c r="B88"/>
      <c r="C88"/>
      <c r="D88"/>
      <c r="E88"/>
    </row>
    <row r="89" spans="1:5" ht="15" customHeight="1" x14ac:dyDescent="0.25">
      <c r="B89"/>
      <c r="C89"/>
      <c r="D89"/>
      <c r="E89"/>
    </row>
    <row r="90" spans="1:5" ht="15" customHeight="1" x14ac:dyDescent="0.25">
      <c r="B90"/>
      <c r="C90"/>
      <c r="D90"/>
      <c r="E90"/>
    </row>
    <row r="91" spans="1:5" ht="15" customHeight="1" x14ac:dyDescent="0.25">
      <c r="B91"/>
      <c r="C91"/>
      <c r="D91"/>
      <c r="E91"/>
    </row>
    <row r="92" spans="1:5" ht="15" customHeight="1" x14ac:dyDescent="0.25">
      <c r="B92"/>
      <c r="C92"/>
      <c r="D92"/>
      <c r="E92"/>
    </row>
    <row r="93" spans="1:5" ht="15" customHeight="1" x14ac:dyDescent="0.25">
      <c r="B93"/>
      <c r="C93"/>
      <c r="D93"/>
      <c r="E93"/>
    </row>
    <row r="94" spans="1:5" ht="15" customHeight="1" x14ac:dyDescent="0.25">
      <c r="B94"/>
      <c r="C94"/>
      <c r="D94"/>
      <c r="E94"/>
    </row>
    <row r="95" spans="1:5" ht="15" customHeight="1" x14ac:dyDescent="0.25">
      <c r="B95"/>
      <c r="C95"/>
      <c r="D95"/>
      <c r="E95"/>
    </row>
    <row r="96" spans="1:5" ht="15" customHeight="1" x14ac:dyDescent="0.25">
      <c r="B96"/>
      <c r="C96"/>
      <c r="D96"/>
      <c r="E96"/>
    </row>
    <row r="97" spans="2:5" ht="15" customHeight="1" x14ac:dyDescent="0.25">
      <c r="B97"/>
      <c r="C97"/>
      <c r="D97"/>
      <c r="E97"/>
    </row>
    <row r="98" spans="2:5" ht="15" customHeight="1" x14ac:dyDescent="0.25">
      <c r="B98"/>
      <c r="C98"/>
      <c r="D98"/>
      <c r="E98"/>
    </row>
    <row r="99" spans="2:5" ht="15" customHeight="1" x14ac:dyDescent="0.25">
      <c r="B99"/>
      <c r="C99"/>
      <c r="D99"/>
      <c r="E99"/>
    </row>
    <row r="100" spans="2:5" ht="15" customHeight="1" x14ac:dyDescent="0.25">
      <c r="B100"/>
      <c r="C100"/>
      <c r="D100"/>
      <c r="E100"/>
    </row>
    <row r="101" spans="2:5" ht="15" customHeight="1" x14ac:dyDescent="0.25">
      <c r="B101"/>
      <c r="C101"/>
      <c r="D101"/>
      <c r="E101"/>
    </row>
    <row r="102" spans="2:5" ht="15" customHeight="1" x14ac:dyDescent="0.25">
      <c r="B102"/>
      <c r="C102"/>
      <c r="D102"/>
      <c r="E102"/>
    </row>
    <row r="103" spans="2:5" ht="15" customHeight="1" x14ac:dyDescent="0.25">
      <c r="B103"/>
      <c r="C103"/>
      <c r="D103"/>
      <c r="E103"/>
    </row>
    <row r="104" spans="2:5" ht="15" customHeight="1" x14ac:dyDescent="0.25">
      <c r="B104"/>
      <c r="C104"/>
      <c r="D104"/>
      <c r="E104"/>
    </row>
    <row r="105" spans="2:5" ht="15" customHeight="1" x14ac:dyDescent="0.25">
      <c r="B105"/>
      <c r="C105"/>
      <c r="D105"/>
      <c r="E105"/>
    </row>
    <row r="106" spans="2:5" ht="15" customHeight="1" x14ac:dyDescent="0.25">
      <c r="B106"/>
      <c r="C106"/>
      <c r="D106"/>
      <c r="E106"/>
    </row>
    <row r="107" spans="2:5" ht="15" customHeight="1" x14ac:dyDescent="0.25">
      <c r="B107"/>
      <c r="C107"/>
      <c r="D107"/>
      <c r="E107"/>
    </row>
    <row r="108" spans="2:5" ht="15" customHeight="1" x14ac:dyDescent="0.25">
      <c r="B108"/>
      <c r="C108"/>
      <c r="D108"/>
      <c r="E108"/>
    </row>
    <row r="109" spans="2:5" ht="15" customHeight="1" x14ac:dyDescent="0.25">
      <c r="B109"/>
      <c r="C109"/>
      <c r="D109"/>
      <c r="E109"/>
    </row>
    <row r="110" spans="2:5" ht="15" customHeight="1" x14ac:dyDescent="0.25">
      <c r="B110"/>
      <c r="C110"/>
      <c r="D110"/>
      <c r="E110"/>
    </row>
    <row r="111" spans="2:5" ht="15" customHeight="1" x14ac:dyDescent="0.25">
      <c r="B111"/>
      <c r="C111"/>
      <c r="D111"/>
      <c r="E111"/>
    </row>
    <row r="112" spans="2:5" ht="15" customHeight="1" x14ac:dyDescent="0.25">
      <c r="B112"/>
      <c r="C112"/>
      <c r="D112"/>
      <c r="E112"/>
    </row>
    <row r="113" spans="2:5" ht="15" customHeight="1" x14ac:dyDescent="0.25">
      <c r="B113"/>
      <c r="C113"/>
      <c r="D113"/>
      <c r="E113"/>
    </row>
    <row r="114" spans="2:5" ht="15" customHeight="1" x14ac:dyDescent="0.25">
      <c r="B114"/>
      <c r="C114"/>
      <c r="D114"/>
      <c r="E114"/>
    </row>
    <row r="115" spans="2:5" ht="15" customHeight="1" x14ac:dyDescent="0.25">
      <c r="B115"/>
      <c r="C115"/>
      <c r="D115"/>
      <c r="E115"/>
    </row>
    <row r="116" spans="2:5" ht="15" customHeight="1" x14ac:dyDescent="0.25">
      <c r="B116"/>
      <c r="C116"/>
      <c r="D116"/>
      <c r="E116"/>
    </row>
    <row r="117" spans="2:5" ht="15" customHeight="1" x14ac:dyDescent="0.25">
      <c r="B117"/>
      <c r="C117"/>
      <c r="D117"/>
      <c r="E117"/>
    </row>
    <row r="118" spans="2:5" ht="15" customHeight="1" x14ac:dyDescent="0.25">
      <c r="B118"/>
      <c r="C118"/>
      <c r="D118"/>
      <c r="E118"/>
    </row>
    <row r="119" spans="2:5" ht="15" customHeight="1" x14ac:dyDescent="0.25">
      <c r="B119"/>
      <c r="C119"/>
      <c r="D119"/>
      <c r="E119"/>
    </row>
    <row r="120" spans="2:5" ht="15" customHeight="1" x14ac:dyDescent="0.25">
      <c r="B120"/>
      <c r="C120"/>
      <c r="D120"/>
      <c r="E120"/>
    </row>
    <row r="121" spans="2:5" ht="15" customHeight="1" x14ac:dyDescent="0.25">
      <c r="B121"/>
      <c r="C121"/>
      <c r="D121"/>
      <c r="E121"/>
    </row>
    <row r="122" spans="2:5" ht="15" customHeight="1" x14ac:dyDescent="0.25">
      <c r="B122"/>
      <c r="C122"/>
      <c r="D122"/>
      <c r="E122"/>
    </row>
    <row r="123" spans="2:5" ht="15" customHeight="1" x14ac:dyDescent="0.25">
      <c r="B123"/>
      <c r="C123"/>
      <c r="D123"/>
      <c r="E123"/>
    </row>
    <row r="124" spans="2:5" ht="15" customHeight="1" x14ac:dyDescent="0.25">
      <c r="B124"/>
      <c r="C124"/>
      <c r="D124"/>
      <c r="E124"/>
    </row>
    <row r="125" spans="2:5" ht="15" customHeight="1" x14ac:dyDescent="0.25">
      <c r="B125"/>
      <c r="C125"/>
      <c r="D125"/>
      <c r="E125"/>
    </row>
    <row r="126" spans="2:5" ht="15" customHeight="1" x14ac:dyDescent="0.25">
      <c r="B126"/>
      <c r="C126"/>
      <c r="D126"/>
      <c r="E126"/>
    </row>
    <row r="127" spans="2:5" ht="15" customHeight="1" x14ac:dyDescent="0.25">
      <c r="B127"/>
      <c r="C127"/>
      <c r="D127"/>
      <c r="E127"/>
    </row>
    <row r="128" spans="2:5" ht="15" customHeight="1" x14ac:dyDescent="0.25">
      <c r="B128"/>
      <c r="C128"/>
      <c r="D128"/>
      <c r="E128"/>
    </row>
    <row r="129" spans="2:5" ht="15" customHeight="1" x14ac:dyDescent="0.25">
      <c r="B129"/>
      <c r="C129"/>
      <c r="D129"/>
      <c r="E129"/>
    </row>
  </sheetData>
  <sheetProtection algorithmName="SHA-512" hashValue="FPWlKk79EuS9x6IKUdHwyNFAjis1rmwUWwTdr95X4YeTgpGEIHmXrHZ68qF5VUeLcWoh7BsX+rnTLHAIZiLywQ==" saltValue="fD/5Qdx5oluhbT5jvVaHow==" spinCount="100000" sheet="1" selectLockedCells="1"/>
  <protectedRanges>
    <protectedRange sqref="A4:E4" name="Anlage_1"/>
    <protectedRange sqref="A6:E8" name="Anlage_1_2"/>
    <protectedRange sqref="A1:E3 G1:H2" name="Anlage_2"/>
  </protectedRanges>
  <mergeCells count="17">
    <mergeCell ref="A75:D75"/>
    <mergeCell ref="A76:D76"/>
    <mergeCell ref="A81:D81"/>
    <mergeCell ref="A86:D86"/>
    <mergeCell ref="A1:E3"/>
    <mergeCell ref="A5:E5"/>
    <mergeCell ref="A6:D6"/>
    <mergeCell ref="A7:D7"/>
    <mergeCell ref="A34:D34"/>
    <mergeCell ref="A8:D8"/>
    <mergeCell ref="A54:D54"/>
    <mergeCell ref="A30:D30"/>
    <mergeCell ref="A35:D35"/>
    <mergeCell ref="A27:D27"/>
    <mergeCell ref="A17:D17"/>
    <mergeCell ref="A23:D23"/>
    <mergeCell ref="A40:D40"/>
  </mergeCells>
  <phoneticPr fontId="24" type="noConversion"/>
  <pageMargins left="0.7" right="0.7" top="0.78740157499999996" bottom="0.78740157499999996"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DE45-B09B-48D9-ADD0-7D94993C87C8}">
  <dimension ref="A1:H104"/>
  <sheetViews>
    <sheetView zoomScaleNormal="100" workbookViewId="0">
      <pane ySplit="4" topLeftCell="A5" activePane="bottomLeft" state="frozen"/>
      <selection pane="bottomLeft" activeCell="F1" sqref="F1"/>
    </sheetView>
  </sheetViews>
  <sheetFormatPr baseColWidth="10" defaultColWidth="11" defaultRowHeight="15" x14ac:dyDescent="0.25"/>
  <cols>
    <col min="1" max="1" width="6.5" style="39" bestFit="1" customWidth="1"/>
    <col min="2" max="2" width="4.375" style="40" bestFit="1" customWidth="1"/>
    <col min="3" max="3" width="7" style="41" bestFit="1" customWidth="1"/>
    <col min="4" max="4" width="68.75" style="42" customWidth="1"/>
    <col min="5" max="5" width="6.375" style="39" bestFit="1" customWidth="1"/>
    <col min="6" max="6" width="11" style="42"/>
    <col min="7" max="7" width="14.625" style="42" bestFit="1" customWidth="1"/>
    <col min="8" max="16384" width="11" style="42"/>
  </cols>
  <sheetData>
    <row r="1" spans="1:8" s="27" customFormat="1" ht="15" customHeight="1" x14ac:dyDescent="0.25">
      <c r="A1" s="147" t="s">
        <v>147</v>
      </c>
      <c r="B1" s="147"/>
      <c r="C1" s="147"/>
      <c r="D1" s="147"/>
      <c r="E1" s="147"/>
      <c r="F1"/>
      <c r="G1" t="s">
        <v>19</v>
      </c>
      <c r="H1" s="30" t="s">
        <v>148</v>
      </c>
    </row>
    <row r="2" spans="1:8" s="27" customFormat="1" ht="15" customHeight="1" x14ac:dyDescent="0.25">
      <c r="A2" s="147"/>
      <c r="B2" s="147"/>
      <c r="C2" s="147"/>
      <c r="D2" s="147"/>
      <c r="E2" s="147"/>
      <c r="F2"/>
      <c r="G2" t="s">
        <v>18</v>
      </c>
      <c r="H2" s="31">
        <v>4</v>
      </c>
    </row>
    <row r="3" spans="1:8" s="27" customFormat="1" ht="15" customHeight="1" x14ac:dyDescent="0.25">
      <c r="A3" s="148"/>
      <c r="B3" s="148"/>
      <c r="C3" s="148"/>
      <c r="D3" s="148"/>
      <c r="E3" s="148"/>
      <c r="F3"/>
      <c r="G3"/>
      <c r="H3"/>
    </row>
    <row r="4" spans="1:8" s="27" customFormat="1" x14ac:dyDescent="0.25">
      <c r="A4" s="45" t="s">
        <v>0</v>
      </c>
      <c r="B4" s="45" t="s">
        <v>1</v>
      </c>
      <c r="C4" s="45" t="s">
        <v>2</v>
      </c>
      <c r="D4" s="46" t="s">
        <v>3</v>
      </c>
      <c r="E4" s="45" t="s">
        <v>4</v>
      </c>
    </row>
    <row r="5" spans="1:8" s="27" customFormat="1" ht="7.5" customHeight="1" x14ac:dyDescent="0.25">
      <c r="A5" s="149"/>
      <c r="B5" s="149"/>
      <c r="C5" s="149"/>
      <c r="D5" s="149"/>
      <c r="E5" s="149"/>
    </row>
    <row r="6" spans="1:8" s="47" customFormat="1" ht="15" customHeight="1" x14ac:dyDescent="0.25">
      <c r="A6" s="150" t="s">
        <v>149</v>
      </c>
      <c r="B6" s="151"/>
      <c r="C6" s="151"/>
      <c r="D6" s="151"/>
      <c r="E6" s="56">
        <v>120</v>
      </c>
    </row>
    <row r="7" spans="1:8" s="47" customFormat="1" ht="15" customHeight="1" x14ac:dyDescent="0.25">
      <c r="A7" s="143" t="s">
        <v>67</v>
      </c>
      <c r="B7" s="144"/>
      <c r="C7" s="144"/>
      <c r="D7" s="144"/>
      <c r="E7" s="57"/>
    </row>
    <row r="8" spans="1:8" s="47" customFormat="1" x14ac:dyDescent="0.25">
      <c r="A8" s="48">
        <v>1</v>
      </c>
      <c r="B8" s="61" t="s">
        <v>80</v>
      </c>
      <c r="C8" s="49">
        <v>70058</v>
      </c>
      <c r="D8" s="61" t="s">
        <v>150</v>
      </c>
      <c r="E8" s="48">
        <v>6</v>
      </c>
    </row>
    <row r="9" spans="1:8" s="47" customFormat="1" x14ac:dyDescent="0.25">
      <c r="A9" s="48">
        <f>A8+1</f>
        <v>2</v>
      </c>
      <c r="B9" s="61" t="s">
        <v>80</v>
      </c>
      <c r="C9" s="49">
        <v>2111</v>
      </c>
      <c r="D9" s="61" t="s">
        <v>126</v>
      </c>
      <c r="E9" s="48">
        <v>6</v>
      </c>
    </row>
    <row r="10" spans="1:8" s="47" customFormat="1" x14ac:dyDescent="0.25">
      <c r="A10" s="48">
        <f t="shared" ref="A10:A45" si="0">A9+1</f>
        <v>3</v>
      </c>
      <c r="B10" s="61" t="s">
        <v>80</v>
      </c>
      <c r="C10" s="49">
        <v>92201</v>
      </c>
      <c r="D10" s="61" t="s">
        <v>151</v>
      </c>
      <c r="E10" s="48">
        <v>6</v>
      </c>
    </row>
    <row r="11" spans="1:8" s="47" customFormat="1" x14ac:dyDescent="0.25">
      <c r="A11" s="48">
        <f t="shared" si="0"/>
        <v>4</v>
      </c>
      <c r="B11" s="61" t="s">
        <v>80</v>
      </c>
      <c r="C11" s="49">
        <v>40001</v>
      </c>
      <c r="D11" s="61" t="s">
        <v>152</v>
      </c>
      <c r="E11" s="48">
        <v>6</v>
      </c>
    </row>
    <row r="12" spans="1:8" s="47" customFormat="1" x14ac:dyDescent="0.25">
      <c r="A12" s="48">
        <f t="shared" si="0"/>
        <v>5</v>
      </c>
      <c r="B12" s="61" t="s">
        <v>80</v>
      </c>
      <c r="C12" s="49">
        <v>46251</v>
      </c>
      <c r="D12" s="61" t="s">
        <v>153</v>
      </c>
      <c r="E12" s="48">
        <v>6</v>
      </c>
    </row>
    <row r="13" spans="1:8" s="47" customFormat="1" x14ac:dyDescent="0.25">
      <c r="A13" s="48">
        <f t="shared" si="0"/>
        <v>6</v>
      </c>
      <c r="B13" s="61" t="s">
        <v>80</v>
      </c>
      <c r="C13" s="49">
        <v>92501</v>
      </c>
      <c r="D13" s="61" t="s">
        <v>154</v>
      </c>
      <c r="E13" s="48">
        <v>6</v>
      </c>
    </row>
    <row r="14" spans="1:8" s="47" customFormat="1" x14ac:dyDescent="0.25">
      <c r="A14" s="48">
        <f t="shared" si="0"/>
        <v>7</v>
      </c>
      <c r="B14" s="61" t="s">
        <v>80</v>
      </c>
      <c r="C14" s="49">
        <v>6010</v>
      </c>
      <c r="D14" s="61" t="s">
        <v>155</v>
      </c>
      <c r="E14" s="48">
        <v>6</v>
      </c>
    </row>
    <row r="15" spans="1:8" s="47" customFormat="1" x14ac:dyDescent="0.25">
      <c r="A15" s="48">
        <f t="shared" si="0"/>
        <v>8</v>
      </c>
      <c r="B15" s="61" t="s">
        <v>80</v>
      </c>
      <c r="C15" s="49">
        <v>92718</v>
      </c>
      <c r="D15" s="61" t="s">
        <v>156</v>
      </c>
      <c r="E15" s="48">
        <v>6</v>
      </c>
    </row>
    <row r="16" spans="1:8" s="47" customFormat="1" x14ac:dyDescent="0.25">
      <c r="A16" s="48">
        <f t="shared" si="0"/>
        <v>9</v>
      </c>
      <c r="B16" s="61" t="s">
        <v>113</v>
      </c>
      <c r="C16" s="49">
        <v>10205</v>
      </c>
      <c r="D16" s="61" t="s">
        <v>157</v>
      </c>
      <c r="E16" s="48">
        <v>6</v>
      </c>
    </row>
    <row r="17" spans="1:5" s="47" customFormat="1" x14ac:dyDescent="0.25">
      <c r="A17" s="48">
        <f t="shared" si="0"/>
        <v>10</v>
      </c>
      <c r="B17" s="61" t="s">
        <v>80</v>
      </c>
      <c r="C17" s="49">
        <v>80032</v>
      </c>
      <c r="D17" s="61" t="s">
        <v>158</v>
      </c>
      <c r="E17" s="48">
        <v>6</v>
      </c>
    </row>
    <row r="18" spans="1:5" s="47" customFormat="1" x14ac:dyDescent="0.25">
      <c r="A18" s="48">
        <f t="shared" si="0"/>
        <v>11</v>
      </c>
      <c r="B18" s="61" t="s">
        <v>80</v>
      </c>
      <c r="C18" s="49">
        <v>70056</v>
      </c>
      <c r="D18" s="61" t="s">
        <v>159</v>
      </c>
      <c r="E18" s="48">
        <v>6</v>
      </c>
    </row>
    <row r="19" spans="1:5" s="47" customFormat="1" x14ac:dyDescent="0.25">
      <c r="A19" s="48">
        <f t="shared" si="0"/>
        <v>12</v>
      </c>
      <c r="B19" s="61" t="s">
        <v>80</v>
      </c>
      <c r="C19" s="49">
        <v>60121</v>
      </c>
      <c r="D19" s="61" t="s">
        <v>160</v>
      </c>
      <c r="E19" s="48">
        <v>6</v>
      </c>
    </row>
    <row r="20" spans="1:5" s="47" customFormat="1" x14ac:dyDescent="0.25">
      <c r="A20" s="48">
        <f t="shared" si="0"/>
        <v>13</v>
      </c>
      <c r="B20" s="61" t="s">
        <v>80</v>
      </c>
      <c r="C20" s="49">
        <v>80061</v>
      </c>
      <c r="D20" s="61" t="s">
        <v>161</v>
      </c>
      <c r="E20" s="48">
        <v>6</v>
      </c>
    </row>
    <row r="21" spans="1:5" s="47" customFormat="1" x14ac:dyDescent="0.25">
      <c r="A21" s="48">
        <f t="shared" si="0"/>
        <v>14</v>
      </c>
      <c r="B21" s="61" t="s">
        <v>80</v>
      </c>
      <c r="C21" s="49">
        <v>60111</v>
      </c>
      <c r="D21" s="61" t="s">
        <v>162</v>
      </c>
      <c r="E21" s="48">
        <v>6</v>
      </c>
    </row>
    <row r="22" spans="1:5" s="47" customFormat="1" x14ac:dyDescent="0.25">
      <c r="A22" s="48">
        <f t="shared" si="0"/>
        <v>15</v>
      </c>
      <c r="B22" s="61" t="s">
        <v>80</v>
      </c>
      <c r="C22" s="49">
        <v>92101</v>
      </c>
      <c r="D22" s="61" t="s">
        <v>163</v>
      </c>
      <c r="E22" s="48">
        <v>6</v>
      </c>
    </row>
    <row r="23" spans="1:5" s="47" customFormat="1" x14ac:dyDescent="0.25">
      <c r="A23" s="48">
        <f t="shared" si="0"/>
        <v>16</v>
      </c>
      <c r="B23" s="61" t="s">
        <v>80</v>
      </c>
      <c r="C23" s="49">
        <v>50004</v>
      </c>
      <c r="D23" s="61" t="s">
        <v>164</v>
      </c>
      <c r="E23" s="48">
        <v>6</v>
      </c>
    </row>
    <row r="24" spans="1:5" s="47" customFormat="1" x14ac:dyDescent="0.25">
      <c r="A24" s="48">
        <f t="shared" si="0"/>
        <v>17</v>
      </c>
      <c r="B24" s="61" t="s">
        <v>80</v>
      </c>
      <c r="C24" s="49">
        <v>10112</v>
      </c>
      <c r="D24" s="61" t="s">
        <v>165</v>
      </c>
      <c r="E24" s="48">
        <v>6</v>
      </c>
    </row>
    <row r="25" spans="1:5" s="47" customFormat="1" x14ac:dyDescent="0.25">
      <c r="A25" s="48">
        <f t="shared" si="0"/>
        <v>18</v>
      </c>
      <c r="B25" s="61" t="s">
        <v>80</v>
      </c>
      <c r="C25" s="49">
        <v>3411</v>
      </c>
      <c r="D25" s="61" t="s">
        <v>166</v>
      </c>
      <c r="E25" s="48">
        <v>6</v>
      </c>
    </row>
    <row r="26" spans="1:5" s="47" customFormat="1" x14ac:dyDescent="0.25">
      <c r="A26" s="48">
        <f t="shared" si="0"/>
        <v>19</v>
      </c>
      <c r="B26" s="61" t="s">
        <v>80</v>
      </c>
      <c r="C26" s="49">
        <v>28116</v>
      </c>
      <c r="D26" s="61" t="s">
        <v>167</v>
      </c>
      <c r="E26" s="48">
        <v>6</v>
      </c>
    </row>
    <row r="27" spans="1:5" s="47" customFormat="1" x14ac:dyDescent="0.25">
      <c r="A27" s="48">
        <f t="shared" si="0"/>
        <v>20</v>
      </c>
      <c r="B27" s="61" t="s">
        <v>80</v>
      </c>
      <c r="C27" s="49">
        <v>50005</v>
      </c>
      <c r="D27" s="61" t="s">
        <v>168</v>
      </c>
      <c r="E27" s="48">
        <v>6</v>
      </c>
    </row>
    <row r="28" spans="1:5" s="47" customFormat="1" x14ac:dyDescent="0.25">
      <c r="A28" s="48">
        <f t="shared" si="0"/>
        <v>21</v>
      </c>
      <c r="B28" s="61" t="s">
        <v>80</v>
      </c>
      <c r="C28" s="49">
        <v>50006</v>
      </c>
      <c r="D28" s="61" t="s">
        <v>169</v>
      </c>
      <c r="E28" s="48">
        <v>6</v>
      </c>
    </row>
    <row r="29" spans="1:5" s="47" customFormat="1" x14ac:dyDescent="0.25">
      <c r="A29" s="48">
        <f t="shared" si="0"/>
        <v>22</v>
      </c>
      <c r="B29" s="61" t="s">
        <v>80</v>
      </c>
      <c r="C29" s="49">
        <v>50007</v>
      </c>
      <c r="D29" s="61" t="s">
        <v>170</v>
      </c>
      <c r="E29" s="48">
        <v>6</v>
      </c>
    </row>
    <row r="30" spans="1:5" s="47" customFormat="1" x14ac:dyDescent="0.25">
      <c r="A30" s="48">
        <f t="shared" si="0"/>
        <v>23</v>
      </c>
      <c r="B30" s="61" t="s">
        <v>80</v>
      </c>
      <c r="C30" s="49">
        <v>46215</v>
      </c>
      <c r="D30" s="61" t="s">
        <v>171</v>
      </c>
      <c r="E30" s="48">
        <v>6</v>
      </c>
    </row>
    <row r="31" spans="1:5" s="47" customFormat="1" x14ac:dyDescent="0.25">
      <c r="A31" s="48">
        <f t="shared" si="0"/>
        <v>24</v>
      </c>
      <c r="B31" s="61" t="s">
        <v>80</v>
      </c>
      <c r="C31" s="49">
        <v>28120</v>
      </c>
      <c r="D31" s="61" t="s">
        <v>172</v>
      </c>
      <c r="E31" s="48">
        <v>6</v>
      </c>
    </row>
    <row r="32" spans="1:5" s="47" customFormat="1" x14ac:dyDescent="0.25">
      <c r="A32" s="48">
        <f t="shared" si="0"/>
        <v>25</v>
      </c>
      <c r="B32" s="61" t="s">
        <v>80</v>
      </c>
      <c r="C32" s="49">
        <v>46260</v>
      </c>
      <c r="D32" s="61" t="s">
        <v>173</v>
      </c>
      <c r="E32" s="48">
        <v>6</v>
      </c>
    </row>
    <row r="33" spans="1:5" s="47" customFormat="1" x14ac:dyDescent="0.25">
      <c r="A33" s="48">
        <f t="shared" si="0"/>
        <v>26</v>
      </c>
      <c r="B33" s="61" t="s">
        <v>80</v>
      </c>
      <c r="C33" s="49">
        <v>46261</v>
      </c>
      <c r="D33" s="61" t="s">
        <v>174</v>
      </c>
      <c r="E33" s="48">
        <v>6</v>
      </c>
    </row>
    <row r="34" spans="1:5" s="47" customFormat="1" x14ac:dyDescent="0.25">
      <c r="A34" s="48">
        <f t="shared" si="0"/>
        <v>27</v>
      </c>
      <c r="B34" s="61" t="s">
        <v>80</v>
      </c>
      <c r="C34" s="49">
        <v>46262</v>
      </c>
      <c r="D34" s="61" t="s">
        <v>175</v>
      </c>
      <c r="E34" s="48">
        <v>6</v>
      </c>
    </row>
    <row r="35" spans="1:5" s="47" customFormat="1" x14ac:dyDescent="0.25">
      <c r="A35" s="48">
        <f t="shared" si="0"/>
        <v>28</v>
      </c>
      <c r="B35" s="61" t="s">
        <v>80</v>
      </c>
      <c r="C35" s="49">
        <v>46263</v>
      </c>
      <c r="D35" s="61" t="s">
        <v>176</v>
      </c>
      <c r="E35" s="48">
        <v>6</v>
      </c>
    </row>
    <row r="36" spans="1:5" s="47" customFormat="1" x14ac:dyDescent="0.25">
      <c r="A36" s="48">
        <f t="shared" si="0"/>
        <v>29</v>
      </c>
      <c r="B36" s="61" t="s">
        <v>80</v>
      </c>
      <c r="C36" s="49">
        <v>46264</v>
      </c>
      <c r="D36" s="61" t="s">
        <v>177</v>
      </c>
      <c r="E36" s="48">
        <v>6</v>
      </c>
    </row>
    <row r="37" spans="1:5" s="47" customFormat="1" x14ac:dyDescent="0.25">
      <c r="A37" s="48">
        <f t="shared" si="0"/>
        <v>30</v>
      </c>
      <c r="B37" s="61" t="s">
        <v>80</v>
      </c>
      <c r="C37" s="49">
        <v>46265</v>
      </c>
      <c r="D37" s="61" t="s">
        <v>178</v>
      </c>
      <c r="E37" s="48">
        <v>6</v>
      </c>
    </row>
    <row r="38" spans="1:5" s="47" customFormat="1" x14ac:dyDescent="0.25">
      <c r="A38" s="48">
        <f t="shared" si="0"/>
        <v>31</v>
      </c>
      <c r="B38" s="61" t="s">
        <v>80</v>
      </c>
      <c r="C38" s="49">
        <v>10115</v>
      </c>
      <c r="D38" s="61" t="s">
        <v>179</v>
      </c>
      <c r="E38" s="48">
        <v>6</v>
      </c>
    </row>
    <row r="39" spans="1:5" s="47" customFormat="1" x14ac:dyDescent="0.25">
      <c r="A39" s="48">
        <f t="shared" si="0"/>
        <v>32</v>
      </c>
      <c r="B39" s="61" t="s">
        <v>113</v>
      </c>
      <c r="C39" s="61">
        <v>10048</v>
      </c>
      <c r="D39" s="61" t="s">
        <v>180</v>
      </c>
      <c r="E39" s="48">
        <v>6</v>
      </c>
    </row>
    <row r="40" spans="1:5" s="47" customFormat="1" x14ac:dyDescent="0.25">
      <c r="A40" s="48">
        <f t="shared" si="0"/>
        <v>33</v>
      </c>
      <c r="B40" s="61" t="s">
        <v>80</v>
      </c>
      <c r="C40" s="49">
        <v>10116</v>
      </c>
      <c r="D40" s="61" t="s">
        <v>181</v>
      </c>
      <c r="E40" s="48">
        <v>6</v>
      </c>
    </row>
    <row r="41" spans="1:5" s="47" customFormat="1" x14ac:dyDescent="0.25">
      <c r="A41" s="48">
        <f t="shared" si="0"/>
        <v>34</v>
      </c>
      <c r="B41" s="61" t="s">
        <v>80</v>
      </c>
      <c r="C41" s="49">
        <v>10117</v>
      </c>
      <c r="D41" s="61" t="s">
        <v>182</v>
      </c>
      <c r="E41" s="48">
        <v>6</v>
      </c>
    </row>
    <row r="42" spans="1:5" s="47" customFormat="1" x14ac:dyDescent="0.25">
      <c r="A42" s="48">
        <f t="shared" si="0"/>
        <v>35</v>
      </c>
      <c r="B42" s="61" t="s">
        <v>80</v>
      </c>
      <c r="C42" s="49">
        <v>10118</v>
      </c>
      <c r="D42" s="61" t="s">
        <v>183</v>
      </c>
      <c r="E42" s="48">
        <v>6</v>
      </c>
    </row>
    <row r="43" spans="1:5" s="47" customFormat="1" x14ac:dyDescent="0.25">
      <c r="A43" s="48">
        <f t="shared" si="0"/>
        <v>36</v>
      </c>
      <c r="B43" s="61" t="s">
        <v>80</v>
      </c>
      <c r="C43" s="49">
        <v>10119</v>
      </c>
      <c r="D43" s="61" t="s">
        <v>184</v>
      </c>
      <c r="E43" s="48">
        <v>6</v>
      </c>
    </row>
    <row r="44" spans="1:5" s="47" customFormat="1" x14ac:dyDescent="0.25">
      <c r="A44" s="48">
        <f t="shared" si="0"/>
        <v>37</v>
      </c>
      <c r="B44" s="61" t="s">
        <v>80</v>
      </c>
      <c r="C44" s="49">
        <v>10120</v>
      </c>
      <c r="D44" s="61" t="s">
        <v>185</v>
      </c>
      <c r="E44" s="48">
        <v>6</v>
      </c>
    </row>
    <row r="45" spans="1:5" s="47" customFormat="1" x14ac:dyDescent="0.25">
      <c r="A45" s="48">
        <f t="shared" si="0"/>
        <v>38</v>
      </c>
      <c r="B45" s="61" t="s">
        <v>80</v>
      </c>
      <c r="C45" s="49">
        <v>10121</v>
      </c>
      <c r="D45" s="61" t="s">
        <v>186</v>
      </c>
      <c r="E45" s="48">
        <v>6</v>
      </c>
    </row>
    <row r="46" spans="1:5" s="47" customFormat="1" ht="15" customHeight="1" x14ac:dyDescent="0.25">
      <c r="A46" s="141" t="s">
        <v>187</v>
      </c>
      <c r="B46" s="142"/>
      <c r="C46" s="142"/>
      <c r="D46" s="142"/>
      <c r="E46" s="58">
        <v>30</v>
      </c>
    </row>
    <row r="47" spans="1:5" s="47" customFormat="1" x14ac:dyDescent="0.25">
      <c r="A47" s="48">
        <f>A45+1</f>
        <v>39</v>
      </c>
      <c r="B47" s="61" t="s">
        <v>80</v>
      </c>
      <c r="C47" s="49">
        <v>21901</v>
      </c>
      <c r="D47" s="61" t="s">
        <v>70</v>
      </c>
      <c r="E47" s="48">
        <v>6</v>
      </c>
    </row>
    <row r="48" spans="1:5" s="47" customFormat="1" x14ac:dyDescent="0.25">
      <c r="A48" s="48">
        <f>A47+1</f>
        <v>40</v>
      </c>
      <c r="B48" s="61" t="s">
        <v>80</v>
      </c>
      <c r="C48" s="49">
        <v>22902</v>
      </c>
      <c r="D48" s="61" t="s">
        <v>69</v>
      </c>
      <c r="E48" s="48">
        <v>6</v>
      </c>
    </row>
    <row r="49" spans="1:5" s="47" customFormat="1" x14ac:dyDescent="0.25">
      <c r="A49" s="48">
        <f t="shared" ref="A49:A51" si="1">A48+1</f>
        <v>41</v>
      </c>
      <c r="B49" s="61" t="s">
        <v>80</v>
      </c>
      <c r="C49" s="49">
        <v>21903</v>
      </c>
      <c r="D49" s="61" t="s">
        <v>71</v>
      </c>
      <c r="E49" s="48">
        <v>6</v>
      </c>
    </row>
    <row r="50" spans="1:5" s="47" customFormat="1" x14ac:dyDescent="0.25">
      <c r="A50" s="48">
        <f t="shared" si="1"/>
        <v>42</v>
      </c>
      <c r="B50" s="61" t="s">
        <v>80</v>
      </c>
      <c r="C50" s="49">
        <v>21914</v>
      </c>
      <c r="D50" s="61" t="s">
        <v>72</v>
      </c>
      <c r="E50" s="48">
        <v>6</v>
      </c>
    </row>
    <row r="51" spans="1:5" s="47" customFormat="1" x14ac:dyDescent="0.25">
      <c r="A51" s="48">
        <f t="shared" si="1"/>
        <v>43</v>
      </c>
      <c r="B51" s="61" t="s">
        <v>80</v>
      </c>
      <c r="C51" s="49">
        <v>21915</v>
      </c>
      <c r="D51" s="61" t="s">
        <v>73</v>
      </c>
      <c r="E51" s="48">
        <v>6</v>
      </c>
    </row>
    <row r="52" spans="1:5" s="47" customFormat="1" x14ac:dyDescent="0.25">
      <c r="A52" s="141" t="s">
        <v>188</v>
      </c>
      <c r="B52" s="142"/>
      <c r="C52" s="142"/>
      <c r="D52" s="142"/>
      <c r="E52" s="58">
        <v>18</v>
      </c>
    </row>
    <row r="53" spans="1:5" s="47" customFormat="1" x14ac:dyDescent="0.25">
      <c r="A53" s="48">
        <f>A51+1</f>
        <v>44</v>
      </c>
      <c r="B53" s="61" t="s">
        <v>80</v>
      </c>
      <c r="C53" s="49">
        <v>22921</v>
      </c>
      <c r="D53" s="61" t="s">
        <v>64</v>
      </c>
      <c r="E53" s="48">
        <v>6</v>
      </c>
    </row>
    <row r="54" spans="1:5" s="47" customFormat="1" x14ac:dyDescent="0.25">
      <c r="A54" s="48">
        <f>A53+1</f>
        <v>45</v>
      </c>
      <c r="B54" s="61" t="s">
        <v>80</v>
      </c>
      <c r="C54" s="49">
        <v>21922</v>
      </c>
      <c r="D54" s="61" t="s">
        <v>65</v>
      </c>
      <c r="E54" s="48">
        <v>6</v>
      </c>
    </row>
    <row r="55" spans="1:5" s="47" customFormat="1" x14ac:dyDescent="0.25">
      <c r="A55" s="48">
        <f>A54+1</f>
        <v>46</v>
      </c>
      <c r="B55" s="61" t="s">
        <v>80</v>
      </c>
      <c r="C55" s="49">
        <v>21923</v>
      </c>
      <c r="D55" s="61" t="s">
        <v>66</v>
      </c>
      <c r="E55" s="48">
        <v>6</v>
      </c>
    </row>
    <row r="56" spans="1:5" s="47" customFormat="1" x14ac:dyDescent="0.25">
      <c r="A56" s="141" t="s">
        <v>189</v>
      </c>
      <c r="B56" s="142"/>
      <c r="C56" s="142"/>
      <c r="D56" s="142"/>
      <c r="E56" s="58">
        <v>18</v>
      </c>
    </row>
    <row r="57" spans="1:5" s="47" customFormat="1" x14ac:dyDescent="0.25">
      <c r="A57" s="48">
        <f>A55+1</f>
        <v>47</v>
      </c>
      <c r="B57" s="61" t="s">
        <v>80</v>
      </c>
      <c r="C57" s="49">
        <v>21931</v>
      </c>
      <c r="D57" s="61" t="s">
        <v>131</v>
      </c>
      <c r="E57" s="48">
        <v>6</v>
      </c>
    </row>
    <row r="58" spans="1:5" s="47" customFormat="1" x14ac:dyDescent="0.25">
      <c r="A58" s="48">
        <f>A57+1</f>
        <v>48</v>
      </c>
      <c r="B58" s="61" t="s">
        <v>80</v>
      </c>
      <c r="C58" s="49">
        <v>21932</v>
      </c>
      <c r="D58" s="61" t="s">
        <v>132</v>
      </c>
      <c r="E58" s="48">
        <v>6</v>
      </c>
    </row>
    <row r="59" spans="1:5" s="47" customFormat="1" x14ac:dyDescent="0.25">
      <c r="A59" s="48">
        <f>A58+1</f>
        <v>49</v>
      </c>
      <c r="B59" s="61" t="s">
        <v>80</v>
      </c>
      <c r="C59" s="49">
        <v>21933</v>
      </c>
      <c r="D59" s="61" t="s">
        <v>190</v>
      </c>
      <c r="E59" s="48">
        <v>6</v>
      </c>
    </row>
    <row r="60" spans="1:5" s="47" customFormat="1" x14ac:dyDescent="0.25">
      <c r="A60" s="143" t="s">
        <v>191</v>
      </c>
      <c r="B60" s="144"/>
      <c r="C60" s="144"/>
      <c r="D60" s="144"/>
      <c r="E60" s="57">
        <v>54</v>
      </c>
    </row>
    <row r="61" spans="1:5" s="47" customFormat="1" x14ac:dyDescent="0.25">
      <c r="A61" s="48">
        <f>A59+1</f>
        <v>50</v>
      </c>
      <c r="B61" s="61" t="s">
        <v>80</v>
      </c>
      <c r="C61" s="49">
        <v>47033</v>
      </c>
      <c r="D61" s="66" t="s">
        <v>192</v>
      </c>
      <c r="E61" s="48">
        <v>18</v>
      </c>
    </row>
    <row r="62" spans="1:5" s="47" customFormat="1" x14ac:dyDescent="0.25">
      <c r="A62" s="48">
        <f>A61+1</f>
        <v>51</v>
      </c>
      <c r="B62" s="61" t="s">
        <v>80</v>
      </c>
      <c r="C62" s="49">
        <v>47034</v>
      </c>
      <c r="D62" s="66" t="s">
        <v>193</v>
      </c>
      <c r="E62" s="48">
        <v>18</v>
      </c>
    </row>
    <row r="63" spans="1:5" s="47" customFormat="1" x14ac:dyDescent="0.25">
      <c r="A63" s="48">
        <f>A62+1</f>
        <v>52</v>
      </c>
      <c r="B63" s="61" t="s">
        <v>80</v>
      </c>
      <c r="C63" s="49">
        <v>47035</v>
      </c>
      <c r="D63" s="66" t="s">
        <v>194</v>
      </c>
      <c r="E63" s="48">
        <v>18</v>
      </c>
    </row>
    <row r="64" spans="1:5" ht="15" customHeight="1" x14ac:dyDescent="0.25">
      <c r="B64"/>
      <c r="C64"/>
      <c r="D64"/>
      <c r="E64"/>
    </row>
    <row r="65" spans="2:5" ht="15" customHeight="1" x14ac:dyDescent="0.25">
      <c r="B65"/>
      <c r="C65"/>
      <c r="D65"/>
      <c r="E65"/>
    </row>
    <row r="66" spans="2:5" ht="15" customHeight="1" x14ac:dyDescent="0.25">
      <c r="B66"/>
      <c r="C66"/>
      <c r="D66"/>
      <c r="E66"/>
    </row>
    <row r="67" spans="2:5" ht="15" customHeight="1" x14ac:dyDescent="0.25">
      <c r="B67"/>
      <c r="C67"/>
      <c r="D67"/>
      <c r="E67"/>
    </row>
    <row r="68" spans="2:5" ht="15" customHeight="1" x14ac:dyDescent="0.25">
      <c r="B68"/>
      <c r="C68"/>
      <c r="D68"/>
      <c r="E68"/>
    </row>
    <row r="69" spans="2:5" ht="15" customHeight="1" x14ac:dyDescent="0.25">
      <c r="B69"/>
      <c r="C69"/>
      <c r="D69"/>
      <c r="E69"/>
    </row>
    <row r="70" spans="2:5" ht="15" customHeight="1" x14ac:dyDescent="0.25">
      <c r="B70"/>
      <c r="C70"/>
      <c r="D70"/>
      <c r="E70"/>
    </row>
    <row r="71" spans="2:5" ht="15" customHeight="1" x14ac:dyDescent="0.25">
      <c r="B71"/>
      <c r="C71"/>
      <c r="D71"/>
      <c r="E71"/>
    </row>
    <row r="72" spans="2:5" ht="15" customHeight="1" x14ac:dyDescent="0.25">
      <c r="B72"/>
      <c r="C72"/>
      <c r="D72"/>
      <c r="E72"/>
    </row>
    <row r="73" spans="2:5" ht="15" customHeight="1" x14ac:dyDescent="0.25">
      <c r="B73"/>
      <c r="C73"/>
      <c r="D73"/>
      <c r="E73"/>
    </row>
    <row r="74" spans="2:5" ht="15" customHeight="1" x14ac:dyDescent="0.25">
      <c r="B74"/>
      <c r="C74"/>
      <c r="D74"/>
      <c r="E74"/>
    </row>
    <row r="75" spans="2:5" ht="15" customHeight="1" x14ac:dyDescent="0.25">
      <c r="B75"/>
      <c r="C75"/>
      <c r="D75"/>
      <c r="E75"/>
    </row>
    <row r="76" spans="2:5" ht="15" customHeight="1" x14ac:dyDescent="0.25">
      <c r="B76"/>
      <c r="C76"/>
      <c r="D76"/>
      <c r="E76"/>
    </row>
    <row r="77" spans="2:5" ht="15" customHeight="1" x14ac:dyDescent="0.25">
      <c r="B77"/>
      <c r="C77"/>
      <c r="D77"/>
      <c r="E77"/>
    </row>
    <row r="78" spans="2:5" ht="15" customHeight="1" x14ac:dyDescent="0.25">
      <c r="B78"/>
      <c r="C78"/>
      <c r="D78"/>
      <c r="E78"/>
    </row>
    <row r="79" spans="2:5" ht="15" customHeight="1" x14ac:dyDescent="0.25">
      <c r="B79"/>
      <c r="C79"/>
      <c r="D79"/>
      <c r="E79"/>
    </row>
    <row r="80" spans="2:5" ht="15" customHeight="1" x14ac:dyDescent="0.25">
      <c r="B80"/>
      <c r="C80"/>
      <c r="D80"/>
      <c r="E80"/>
    </row>
    <row r="81" spans="2:5" ht="15" customHeight="1" x14ac:dyDescent="0.25">
      <c r="B81"/>
      <c r="C81"/>
      <c r="D81"/>
      <c r="E81"/>
    </row>
    <row r="82" spans="2:5" ht="15" customHeight="1" x14ac:dyDescent="0.25">
      <c r="B82"/>
      <c r="C82"/>
      <c r="D82"/>
      <c r="E82"/>
    </row>
    <row r="83" spans="2:5" ht="15" customHeight="1" x14ac:dyDescent="0.25">
      <c r="B83"/>
      <c r="C83"/>
      <c r="D83"/>
      <c r="E83"/>
    </row>
    <row r="84" spans="2:5" ht="15" customHeight="1" x14ac:dyDescent="0.25">
      <c r="B84"/>
      <c r="C84"/>
      <c r="D84"/>
      <c r="E84"/>
    </row>
    <row r="85" spans="2:5" ht="15" customHeight="1" x14ac:dyDescent="0.25">
      <c r="B85"/>
      <c r="C85"/>
      <c r="D85"/>
      <c r="E85"/>
    </row>
    <row r="86" spans="2:5" ht="15" customHeight="1" x14ac:dyDescent="0.25">
      <c r="B86"/>
      <c r="C86"/>
      <c r="D86"/>
      <c r="E86"/>
    </row>
    <row r="87" spans="2:5" ht="15" customHeight="1" x14ac:dyDescent="0.25">
      <c r="B87"/>
      <c r="C87"/>
      <c r="D87"/>
      <c r="E87"/>
    </row>
    <row r="88" spans="2:5" ht="15" customHeight="1" x14ac:dyDescent="0.25">
      <c r="B88"/>
      <c r="C88"/>
      <c r="D88"/>
      <c r="E88"/>
    </row>
    <row r="89" spans="2:5" ht="15" customHeight="1" x14ac:dyDescent="0.25">
      <c r="B89"/>
      <c r="C89"/>
      <c r="D89"/>
      <c r="E89"/>
    </row>
    <row r="90" spans="2:5" ht="15" customHeight="1" x14ac:dyDescent="0.25">
      <c r="B90"/>
      <c r="C90"/>
      <c r="D90"/>
      <c r="E90"/>
    </row>
    <row r="91" spans="2:5" ht="15" customHeight="1" x14ac:dyDescent="0.25">
      <c r="B91"/>
      <c r="C91"/>
      <c r="D91"/>
      <c r="E91"/>
    </row>
    <row r="92" spans="2:5" ht="15" customHeight="1" x14ac:dyDescent="0.25">
      <c r="B92"/>
      <c r="C92"/>
      <c r="D92"/>
      <c r="E92"/>
    </row>
    <row r="93" spans="2:5" ht="15" customHeight="1" x14ac:dyDescent="0.25">
      <c r="B93"/>
      <c r="C93"/>
      <c r="D93"/>
      <c r="E93"/>
    </row>
    <row r="94" spans="2:5" ht="15" customHeight="1" x14ac:dyDescent="0.25">
      <c r="B94"/>
      <c r="C94"/>
      <c r="D94"/>
      <c r="E94"/>
    </row>
    <row r="95" spans="2:5" ht="15" customHeight="1" x14ac:dyDescent="0.25">
      <c r="B95"/>
      <c r="C95"/>
      <c r="D95"/>
      <c r="E95"/>
    </row>
    <row r="96" spans="2:5" ht="15" customHeight="1" x14ac:dyDescent="0.25">
      <c r="B96"/>
      <c r="C96"/>
      <c r="D96"/>
      <c r="E96"/>
    </row>
    <row r="97" spans="2:5" ht="15" customHeight="1" x14ac:dyDescent="0.25">
      <c r="B97"/>
      <c r="C97"/>
      <c r="D97"/>
      <c r="E97"/>
    </row>
    <row r="98" spans="2:5" ht="15" customHeight="1" x14ac:dyDescent="0.25">
      <c r="B98"/>
      <c r="C98"/>
      <c r="D98"/>
      <c r="E98"/>
    </row>
    <row r="99" spans="2:5" ht="15" customHeight="1" x14ac:dyDescent="0.25">
      <c r="B99"/>
      <c r="C99"/>
      <c r="D99"/>
      <c r="E99"/>
    </row>
    <row r="100" spans="2:5" ht="15" customHeight="1" x14ac:dyDescent="0.25">
      <c r="B100"/>
      <c r="C100"/>
      <c r="D100"/>
      <c r="E100"/>
    </row>
    <row r="101" spans="2:5" ht="15" customHeight="1" x14ac:dyDescent="0.25">
      <c r="B101"/>
      <c r="C101"/>
      <c r="D101"/>
      <c r="E101"/>
    </row>
    <row r="102" spans="2:5" ht="15" customHeight="1" x14ac:dyDescent="0.25">
      <c r="B102"/>
      <c r="C102"/>
      <c r="D102"/>
      <c r="E102"/>
    </row>
    <row r="103" spans="2:5" ht="15" customHeight="1" x14ac:dyDescent="0.25">
      <c r="B103"/>
      <c r="C103"/>
      <c r="D103"/>
      <c r="E103"/>
    </row>
    <row r="104" spans="2:5" ht="15" customHeight="1" x14ac:dyDescent="0.25">
      <c r="B104"/>
      <c r="C104"/>
      <c r="D104"/>
      <c r="E104"/>
    </row>
  </sheetData>
  <sheetProtection algorithmName="SHA-512" hashValue="QGhoIt+We7s2Aj9Gij27vmuTIom5vAf6e82jWw6qn7rbH5XX3PKpWWXVA1n7DANuJav9ZglQHaTYG3EbGEDk4w==" saltValue="YOTjMHMu1YZone8xYEIQbQ==" spinCount="100000" sheet="1" objects="1" scenarios="1"/>
  <protectedRanges>
    <protectedRange sqref="A4:E4" name="Anlage_1"/>
    <protectedRange sqref="A6:E7" name="Anlage_1_2"/>
    <protectedRange sqref="A1:E3 G1:H2" name="Anlage_2"/>
  </protectedRanges>
  <mergeCells count="8">
    <mergeCell ref="A56:D56"/>
    <mergeCell ref="A46:D46"/>
    <mergeCell ref="A60:D60"/>
    <mergeCell ref="A1:E3"/>
    <mergeCell ref="A5:E5"/>
    <mergeCell ref="A6:D6"/>
    <mergeCell ref="A7:D7"/>
    <mergeCell ref="A52:D52"/>
  </mergeCells>
  <pageMargins left="0.7" right="0.7" top="0.78740157499999996" bottom="0.78740157499999996" header="0.3" footer="0.3"/>
  <colBreaks count="1" manualBreakCount="1">
    <brk id="5" max="21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2832-949F-4CA6-9DAA-238932488D95}">
  <dimension ref="A1:C4"/>
  <sheetViews>
    <sheetView workbookViewId="0">
      <selection activeCell="A3" sqref="A3"/>
    </sheetView>
  </sheetViews>
  <sheetFormatPr baseColWidth="10" defaultRowHeight="15.75" x14ac:dyDescent="0.25"/>
  <cols>
    <col min="1" max="1" width="39.25" customWidth="1"/>
  </cols>
  <sheetData>
    <row r="1" spans="1:3" x14ac:dyDescent="0.25">
      <c r="A1" s="59" t="s">
        <v>74</v>
      </c>
    </row>
    <row r="3" spans="1:3" x14ac:dyDescent="0.25">
      <c r="A3" s="30" t="s">
        <v>76</v>
      </c>
      <c r="B3">
        <v>180</v>
      </c>
      <c r="C3">
        <v>6</v>
      </c>
    </row>
    <row r="4" spans="1:3" x14ac:dyDescent="0.25">
      <c r="A4" s="30" t="s">
        <v>148</v>
      </c>
      <c r="B4">
        <v>120</v>
      </c>
      <c r="C4">
        <v>4</v>
      </c>
    </row>
  </sheetData>
  <protectedRanges>
    <protectedRange sqref="A3" name="Anlage_2"/>
    <protectedRange sqref="A4" name="Anlage_2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B.Sc. Software Engineering</vt:lpstr>
      <vt:lpstr>M.Sc. Software and Network Engi</vt:lpstr>
      <vt:lpstr>STG</vt:lpstr>
      <vt:lpstr>'B.Sc. Software Engineering'!Druckbereich</vt:lpstr>
      <vt:lpstr>Formular!Druckbereich</vt:lpstr>
      <vt:lpstr>'M.Sc. Software and Network Engi'!Druckbereich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Stevens, Valentina</cp:lastModifiedBy>
  <cp:lastPrinted>2025-03-20T05:44:29Z</cp:lastPrinted>
  <dcterms:created xsi:type="dcterms:W3CDTF">2016-03-29T06:28:06Z</dcterms:created>
  <dcterms:modified xsi:type="dcterms:W3CDTF">2026-02-17T08:07:17Z</dcterms:modified>
</cp:coreProperties>
</file>